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<sst xmlns="http://schemas.openxmlformats.org/spreadsheetml/2006/main" count="240" uniqueCount="92">
  <si>
    <t>插接窑耐火材料供货清单</t>
  </si>
  <si>
    <r>
      <rPr>
        <b/>
        <sz val="11"/>
        <rFont val="宋体"/>
        <charset val="134"/>
      </rPr>
      <t>序号</t>
    </r>
    <r>
      <rPr>
        <b/>
        <sz val="11"/>
        <rFont val="Times New Roman"/>
        <charset val="134"/>
      </rPr>
      <t xml:space="preserve">     </t>
    </r>
  </si>
  <si>
    <r>
      <rPr>
        <b/>
        <sz val="11"/>
        <rFont val="宋体"/>
        <charset val="134"/>
      </rPr>
      <t>设备
位号</t>
    </r>
  </si>
  <si>
    <r>
      <rPr>
        <b/>
        <sz val="11"/>
        <rFont val="宋体"/>
        <charset val="134"/>
      </rPr>
      <t>设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名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称</t>
    </r>
    <r>
      <rPr>
        <b/>
        <sz val="11"/>
        <rFont val="Times New Roman"/>
        <charset val="134"/>
      </rPr>
      <t xml:space="preserve">                                                                   </t>
    </r>
  </si>
  <si>
    <r>
      <rPr>
        <b/>
        <sz val="11"/>
        <rFont val="宋体"/>
        <charset val="134"/>
      </rPr>
      <t>规格或型号</t>
    </r>
  </si>
  <si>
    <r>
      <rPr>
        <b/>
        <sz val="11"/>
        <rFont val="宋体"/>
        <charset val="134"/>
      </rPr>
      <t>单位</t>
    </r>
    <r>
      <rPr>
        <b/>
        <sz val="11"/>
        <rFont val="Times New Roman"/>
        <charset val="134"/>
      </rPr>
      <t xml:space="preserve">           </t>
    </r>
  </si>
  <si>
    <r>
      <rPr>
        <b/>
        <sz val="11"/>
        <rFont val="宋体"/>
        <charset val="134"/>
      </rPr>
      <t>数量</t>
    </r>
    <r>
      <rPr>
        <b/>
        <sz val="11"/>
        <rFont val="Times New Roman"/>
        <charset val="134"/>
      </rPr>
      <t xml:space="preserve">    </t>
    </r>
  </si>
  <si>
    <r>
      <rPr>
        <b/>
        <sz val="11"/>
        <rFont val="宋体"/>
        <charset val="134"/>
      </rPr>
      <t>功率（</t>
    </r>
    <r>
      <rPr>
        <b/>
        <sz val="11"/>
        <rFont val="Times New Roman"/>
        <charset val="134"/>
      </rPr>
      <t>kw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</si>
  <si>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重量</t>
    </r>
    <r>
      <rPr>
        <b/>
        <sz val="11"/>
        <rFont val="Times New Roman"/>
        <charset val="134"/>
      </rPr>
      <t>(t)</t>
    </r>
  </si>
  <si>
    <t>价格（万元）</t>
  </si>
  <si>
    <r>
      <rPr>
        <b/>
        <sz val="11"/>
        <rFont val="宋体"/>
        <charset val="134"/>
      </rPr>
      <t>备</t>
    </r>
    <r>
      <rPr>
        <b/>
        <sz val="11"/>
        <rFont val="Times New Roman"/>
        <charset val="134"/>
      </rPr>
      <t xml:space="preserve"> </t>
    </r>
    <r>
      <rPr>
        <b/>
        <sz val="11"/>
        <rFont val="宋体"/>
        <charset val="134"/>
      </rPr>
      <t>注</t>
    </r>
  </si>
  <si>
    <r>
      <rPr>
        <b/>
        <sz val="11"/>
        <rFont val="宋体"/>
        <charset val="134"/>
      </rPr>
      <t>单</t>
    </r>
  </si>
  <si>
    <r>
      <rPr>
        <b/>
        <sz val="11"/>
        <rFont val="宋体"/>
        <charset val="134"/>
      </rPr>
      <t>总</t>
    </r>
  </si>
  <si>
    <t>单</t>
  </si>
  <si>
    <r>
      <rPr>
        <b/>
        <sz val="11"/>
        <rFont val="宋体"/>
        <charset val="134"/>
      </rPr>
      <t>十</t>
    </r>
  </si>
  <si>
    <t>耐火材料</t>
  </si>
  <si>
    <r>
      <rPr>
        <b/>
        <sz val="11"/>
        <rFont val="宋体"/>
        <charset val="134"/>
      </rPr>
      <t>项</t>
    </r>
  </si>
  <si>
    <r>
      <rPr>
        <b/>
        <sz val="11"/>
        <color rgb="FF000000"/>
        <rFont val="Times New Roman"/>
        <charset val="134"/>
      </rPr>
      <t>φ2.0×40m+φ2.5×28m</t>
    </r>
    <r>
      <rPr>
        <b/>
        <sz val="11"/>
        <color rgb="FF000000"/>
        <rFont val="宋体"/>
        <charset val="134"/>
      </rPr>
      <t>插接窑</t>
    </r>
  </si>
  <si>
    <t>10.01-1</t>
  </si>
  <si>
    <r>
      <rPr>
        <sz val="11"/>
        <color theme="1"/>
        <rFont val="Times New Roman"/>
        <charset val="134"/>
      </rPr>
      <t>φ2.0×40m</t>
    </r>
    <r>
      <rPr>
        <sz val="11"/>
        <color theme="1"/>
        <rFont val="宋体"/>
        <charset val="134"/>
      </rPr>
      <t>烘干窑筒体砌筑材料</t>
    </r>
  </si>
  <si>
    <r>
      <rPr>
        <sz val="11"/>
        <color theme="1"/>
        <rFont val="宋体"/>
        <charset val="134"/>
      </rPr>
      <t>钢纤维耐磨浇注料</t>
    </r>
  </si>
  <si>
    <r>
      <rPr>
        <sz val="11"/>
        <color theme="1"/>
        <rFont val="宋体"/>
        <charset val="134"/>
      </rPr>
      <t>高铝质，</t>
    </r>
    <r>
      <rPr>
        <sz val="11"/>
        <color theme="1"/>
        <rFont val="Times New Roman"/>
        <charset val="134"/>
      </rPr>
      <t>Al2O3</t>
    </r>
    <r>
      <rPr>
        <sz val="11"/>
        <color theme="1"/>
        <rFont val="宋体"/>
        <charset val="134"/>
      </rPr>
      <t>≥</t>
    </r>
    <r>
      <rPr>
        <sz val="11"/>
        <color theme="1"/>
        <rFont val="Times New Roman"/>
        <charset val="134"/>
      </rPr>
      <t>70%</t>
    </r>
  </si>
  <si>
    <r>
      <rPr>
        <sz val="11"/>
        <color theme="1"/>
        <rFont val="宋体"/>
        <charset val="134"/>
      </rPr>
      <t>项</t>
    </r>
  </si>
  <si>
    <r>
      <rPr>
        <sz val="11"/>
        <color theme="1"/>
        <rFont val="宋体"/>
        <charset val="134"/>
      </rPr>
      <t>Ⅱ级高铝砖</t>
    </r>
    <r>
      <rPr>
        <sz val="11"/>
        <color theme="1"/>
        <rFont val="Times New Roman"/>
        <charset val="134"/>
      </rPr>
      <t xml:space="preserve">   t=200mm</t>
    </r>
  </si>
  <si>
    <r>
      <rPr>
        <sz val="11"/>
        <color theme="1"/>
        <rFont val="宋体"/>
        <charset val="134"/>
      </rPr>
      <t>高铝质，</t>
    </r>
    <r>
      <rPr>
        <sz val="11"/>
        <color theme="1"/>
        <rFont val="Times New Roman"/>
        <charset val="134"/>
      </rPr>
      <t>Al2O3</t>
    </r>
    <r>
      <rPr>
        <sz val="11"/>
        <color theme="1"/>
        <rFont val="宋体"/>
        <charset val="134"/>
      </rPr>
      <t>≥</t>
    </r>
    <r>
      <rPr>
        <sz val="11"/>
        <color theme="1"/>
        <rFont val="Times New Roman"/>
        <charset val="134"/>
      </rPr>
      <t>65%</t>
    </r>
  </si>
  <si>
    <r>
      <rPr>
        <sz val="11"/>
        <color theme="1"/>
        <rFont val="宋体"/>
        <charset val="134"/>
      </rPr>
      <t>Ⅱ级高铝锁缝砖一</t>
    </r>
    <r>
      <rPr>
        <sz val="11"/>
        <color theme="1"/>
        <rFont val="Times New Roman"/>
        <charset val="134"/>
      </rPr>
      <t xml:space="preserve">  t=200mm</t>
    </r>
  </si>
  <si>
    <r>
      <rPr>
        <sz val="11"/>
        <color theme="1"/>
        <rFont val="宋体"/>
        <charset val="134"/>
      </rPr>
      <t>Ⅱ级高铝锁缝砖二</t>
    </r>
    <r>
      <rPr>
        <sz val="11"/>
        <color theme="1"/>
        <rFont val="Times New Roman"/>
        <charset val="134"/>
      </rPr>
      <t xml:space="preserve">  t=200mm</t>
    </r>
  </si>
  <si>
    <r>
      <rPr>
        <sz val="11"/>
        <color theme="1"/>
        <rFont val="宋体"/>
        <charset val="134"/>
      </rPr>
      <t>耐火胶泥</t>
    </r>
  </si>
  <si>
    <r>
      <rPr>
        <sz val="11"/>
        <color theme="1"/>
        <rFont val="宋体"/>
        <charset val="134"/>
      </rPr>
      <t>刚玉钢纤维低水泥浇注料</t>
    </r>
  </si>
  <si>
    <r>
      <rPr>
        <sz val="11"/>
        <color theme="1"/>
        <rFont val="宋体"/>
        <charset val="134"/>
      </rPr>
      <t>高铝质，</t>
    </r>
    <r>
      <rPr>
        <sz val="11"/>
        <color theme="1"/>
        <rFont val="Times New Roman"/>
        <charset val="134"/>
      </rPr>
      <t>Al</t>
    </r>
    <r>
      <rPr>
        <sz val="11"/>
        <color indexed="8"/>
        <rFont val="Times New Roman"/>
        <charset val="134"/>
      </rPr>
      <t>2O3</t>
    </r>
    <r>
      <rPr>
        <sz val="11"/>
        <color indexed="8"/>
        <rFont val="宋体"/>
        <charset val="134"/>
      </rPr>
      <t>≥</t>
    </r>
    <r>
      <rPr>
        <sz val="11"/>
        <color indexed="8"/>
        <rFont val="Times New Roman"/>
        <charset val="134"/>
      </rPr>
      <t>80%</t>
    </r>
  </si>
  <si>
    <r>
      <rPr>
        <sz val="11"/>
        <color theme="1"/>
        <rFont val="宋体"/>
        <charset val="134"/>
      </rPr>
      <t>锚固件</t>
    </r>
  </si>
  <si>
    <t>0Cr25Ni20</t>
  </si>
  <si>
    <r>
      <rPr>
        <sz val="11"/>
        <color theme="1"/>
        <rFont val="宋体"/>
        <charset val="134"/>
      </rPr>
      <t>锁缝钢板</t>
    </r>
  </si>
  <si>
    <t>Q235B</t>
  </si>
  <si>
    <r>
      <rPr>
        <b/>
        <sz val="11"/>
        <color theme="1"/>
        <rFont val="宋体"/>
        <charset val="134"/>
      </rPr>
      <t>小计</t>
    </r>
  </si>
  <si>
    <t>10.01-2</t>
  </si>
  <si>
    <r>
      <rPr>
        <sz val="11"/>
        <color theme="1"/>
        <rFont val="宋体"/>
        <charset val="134"/>
      </rPr>
      <t>中部连接罩体砌筑材料</t>
    </r>
  </si>
  <si>
    <t>硅酸钙绝热板</t>
  </si>
  <si>
    <t xml:space="preserve"> t=30mm</t>
  </si>
  <si>
    <r>
      <rPr>
        <sz val="11"/>
        <color theme="1"/>
        <rFont val="宋体"/>
        <charset val="134"/>
      </rPr>
      <t>莫来石耐磨自流浇注料</t>
    </r>
  </si>
  <si>
    <r>
      <rPr>
        <sz val="11"/>
        <color theme="1"/>
        <rFont val="Times New Roman"/>
        <charset val="134"/>
      </rPr>
      <t>Al</t>
    </r>
    <r>
      <rPr>
        <sz val="11"/>
        <color indexed="8"/>
        <rFont val="Times New Roman"/>
        <charset val="134"/>
      </rPr>
      <t>2</t>
    </r>
    <r>
      <rPr>
        <sz val="11"/>
        <color theme="1"/>
        <rFont val="Times New Roman"/>
        <charset val="134"/>
      </rPr>
      <t>O</t>
    </r>
    <r>
      <rPr>
        <sz val="11"/>
        <color indexed="8"/>
        <rFont val="Times New Roman"/>
        <charset val="134"/>
      </rPr>
      <t>3</t>
    </r>
    <r>
      <rPr>
        <sz val="11"/>
        <color theme="1"/>
        <rFont val="宋体"/>
        <charset val="134"/>
      </rPr>
      <t>≥</t>
    </r>
    <r>
      <rPr>
        <sz val="11"/>
        <color theme="1"/>
        <rFont val="Times New Roman"/>
        <charset val="134"/>
      </rPr>
      <t>55%</t>
    </r>
  </si>
  <si>
    <t>1Cr18Ni9Ti</t>
  </si>
  <si>
    <t>10.01-3</t>
  </si>
  <si>
    <r>
      <rPr>
        <sz val="11"/>
        <color theme="1"/>
        <rFont val="Times New Roman"/>
        <charset val="134"/>
      </rPr>
      <t>φ2.5×28</t>
    </r>
    <r>
      <rPr>
        <sz val="11"/>
        <color indexed="8"/>
        <rFont val="Times New Roman"/>
        <charset val="134"/>
      </rPr>
      <t>m</t>
    </r>
    <r>
      <rPr>
        <sz val="11"/>
        <color indexed="8"/>
        <rFont val="宋体"/>
        <charset val="134"/>
      </rPr>
      <t>煅烧窑筒体砌筑材料</t>
    </r>
  </si>
  <si>
    <r>
      <rPr>
        <sz val="11"/>
        <rFont val="宋体"/>
        <charset val="134"/>
      </rPr>
      <t>磷酸盐高铝复合砖</t>
    </r>
    <r>
      <rPr>
        <sz val="11"/>
        <rFont val="Times New Roman"/>
        <charset val="134"/>
      </rPr>
      <t xml:space="preserve">  </t>
    </r>
  </si>
  <si>
    <r>
      <rPr>
        <sz val="11"/>
        <rFont val="Times New Roman"/>
        <charset val="134"/>
      </rPr>
      <t>t=250mm</t>
    </r>
    <r>
      <rPr>
        <sz val="11"/>
        <rFont val="宋体"/>
        <charset val="134"/>
      </rPr>
      <t>，高铝质，</t>
    </r>
    <r>
      <rPr>
        <sz val="11"/>
        <rFont val="Times New Roman"/>
        <charset val="134"/>
      </rPr>
      <t>Al2O3</t>
    </r>
    <r>
      <rPr>
        <sz val="11"/>
        <rFont val="宋体"/>
        <charset val="134"/>
      </rPr>
      <t>≥</t>
    </r>
    <r>
      <rPr>
        <sz val="11"/>
        <rFont val="Times New Roman"/>
        <charset val="134"/>
      </rPr>
      <t>75%</t>
    </r>
  </si>
  <si>
    <r>
      <rPr>
        <sz val="11"/>
        <rFont val="宋体"/>
        <charset val="134"/>
      </rPr>
      <t>项</t>
    </r>
  </si>
  <si>
    <r>
      <rPr>
        <sz val="11"/>
        <rFont val="宋体"/>
        <charset val="134"/>
      </rPr>
      <t>磷酸盐高铝砖</t>
    </r>
    <r>
      <rPr>
        <sz val="11"/>
        <rFont val="Times New Roman"/>
        <charset val="134"/>
      </rPr>
      <t xml:space="preserve">  </t>
    </r>
  </si>
  <si>
    <r>
      <rPr>
        <sz val="11"/>
        <rFont val="宋体"/>
        <charset val="134"/>
      </rPr>
      <t>磷酸盐高铝锁缝砖一</t>
    </r>
  </si>
  <si>
    <r>
      <rPr>
        <sz val="11"/>
        <rFont val="宋体"/>
        <charset val="134"/>
      </rPr>
      <t>磷酸盐高铝锁缝砖二</t>
    </r>
  </si>
  <si>
    <r>
      <rPr>
        <sz val="11"/>
        <rFont val="宋体"/>
        <charset val="134"/>
      </rPr>
      <t>耐火胶泥</t>
    </r>
  </si>
  <si>
    <r>
      <rPr>
        <sz val="11"/>
        <rFont val="宋体"/>
        <charset val="134"/>
      </rPr>
      <t>窑口专用浇注料</t>
    </r>
  </si>
  <si>
    <r>
      <rPr>
        <sz val="11"/>
        <rFont val="宋体"/>
        <charset val="134"/>
      </rPr>
      <t>刚玉质，</t>
    </r>
    <r>
      <rPr>
        <sz val="11"/>
        <rFont val="Times New Roman"/>
        <charset val="134"/>
      </rPr>
      <t>Al2O3</t>
    </r>
    <r>
      <rPr>
        <sz val="11"/>
        <rFont val="宋体"/>
        <charset val="134"/>
      </rPr>
      <t>≥</t>
    </r>
    <r>
      <rPr>
        <sz val="11"/>
        <rFont val="Times New Roman"/>
        <charset val="134"/>
      </rPr>
      <t>80%</t>
    </r>
  </si>
  <si>
    <r>
      <rPr>
        <sz val="11"/>
        <rFont val="宋体"/>
        <charset val="134"/>
      </rPr>
      <t>锁缝钢板</t>
    </r>
  </si>
  <si>
    <r>
      <rPr>
        <sz val="11"/>
        <rFont val="宋体"/>
        <charset val="134"/>
      </rPr>
      <t>锚固件</t>
    </r>
  </si>
  <si>
    <t>10.01-4</t>
  </si>
  <si>
    <r>
      <rPr>
        <sz val="11"/>
        <color theme="1"/>
        <rFont val="宋体"/>
        <charset val="134"/>
      </rPr>
      <t>窑头罩砌筑材料</t>
    </r>
  </si>
  <si>
    <r>
      <rPr>
        <sz val="11"/>
        <color theme="1"/>
        <rFont val="宋体"/>
        <charset val="134"/>
      </rPr>
      <t>硅酸钙绝热板</t>
    </r>
  </si>
  <si>
    <t>t=30mm</t>
  </si>
  <si>
    <r>
      <rPr>
        <sz val="11"/>
        <color indexed="8"/>
        <rFont val="Times New Roman"/>
        <charset val="134"/>
      </rPr>
      <t>Al2</t>
    </r>
    <r>
      <rPr>
        <sz val="11"/>
        <color theme="1"/>
        <rFont val="Times New Roman"/>
        <charset val="134"/>
      </rPr>
      <t>O</t>
    </r>
    <r>
      <rPr>
        <sz val="11"/>
        <color indexed="8"/>
        <rFont val="Times New Roman"/>
        <charset val="134"/>
      </rPr>
      <t>3</t>
    </r>
    <r>
      <rPr>
        <sz val="11"/>
        <color theme="1"/>
        <rFont val="宋体"/>
        <charset val="134"/>
      </rPr>
      <t>≥</t>
    </r>
    <r>
      <rPr>
        <sz val="11"/>
        <color theme="1"/>
        <rFont val="Times New Roman"/>
        <charset val="134"/>
      </rPr>
      <t>55%</t>
    </r>
  </si>
  <si>
    <r>
      <rPr>
        <b/>
        <sz val="11"/>
        <color theme="1"/>
        <rFont val="Times New Roman"/>
        <charset val="134"/>
      </rPr>
      <t>10.01</t>
    </r>
    <r>
      <rPr>
        <b/>
        <sz val="11"/>
        <color theme="1"/>
        <rFont val="宋体"/>
        <charset val="134"/>
      </rPr>
      <t>合计</t>
    </r>
  </si>
  <si>
    <r>
      <rPr>
        <b/>
        <sz val="11"/>
        <color theme="1"/>
        <rFont val="Times New Roman"/>
        <charset val="134"/>
      </rPr>
      <t>φ2.0×40m+φ2.4×28m</t>
    </r>
    <r>
      <rPr>
        <b/>
        <sz val="11"/>
        <color theme="1"/>
        <rFont val="宋体"/>
        <charset val="134"/>
      </rPr>
      <t>插接窑</t>
    </r>
  </si>
  <si>
    <t>10.02-1</t>
  </si>
  <si>
    <t>10.02-2</t>
  </si>
  <si>
    <t>10.02-3</t>
  </si>
  <si>
    <r>
      <rPr>
        <sz val="11"/>
        <color theme="1"/>
        <rFont val="Times New Roman"/>
        <charset val="134"/>
      </rPr>
      <t>φ2.</t>
    </r>
    <r>
      <rPr>
        <sz val="11"/>
        <color indexed="8"/>
        <rFont val="Times New Roman"/>
        <charset val="134"/>
      </rPr>
      <t>4×28m</t>
    </r>
    <r>
      <rPr>
        <sz val="11"/>
        <color indexed="8"/>
        <rFont val="宋体"/>
        <charset val="134"/>
      </rPr>
      <t>煅烧窑筒体砌筑材料</t>
    </r>
  </si>
  <si>
    <t>10.02-4</t>
  </si>
  <si>
    <r>
      <rPr>
        <b/>
        <sz val="11"/>
        <color theme="1"/>
        <rFont val="Times New Roman"/>
        <charset val="134"/>
      </rPr>
      <t>10.02</t>
    </r>
    <r>
      <rPr>
        <b/>
        <sz val="11"/>
        <color theme="1"/>
        <rFont val="宋体"/>
        <charset val="134"/>
      </rPr>
      <t>合</t>
    </r>
    <r>
      <rPr>
        <b/>
        <sz val="11"/>
        <color indexed="8"/>
        <rFont val="宋体"/>
        <charset val="134"/>
      </rPr>
      <t>计</t>
    </r>
  </si>
  <si>
    <r>
      <rPr>
        <b/>
        <sz val="11"/>
        <color theme="1"/>
        <rFont val="Times New Roman"/>
        <charset val="134"/>
      </rPr>
      <t>φ3.0×30m</t>
    </r>
    <r>
      <rPr>
        <b/>
        <sz val="11"/>
        <color theme="1"/>
        <rFont val="宋体"/>
        <charset val="134"/>
      </rPr>
      <t>冷却机</t>
    </r>
  </si>
  <si>
    <t>10.03-1</t>
  </si>
  <si>
    <r>
      <rPr>
        <sz val="11"/>
        <color theme="1"/>
        <rFont val="Times New Roman"/>
        <charset val="134"/>
      </rPr>
      <t>φ3.0×30m</t>
    </r>
    <r>
      <rPr>
        <sz val="11"/>
        <color theme="1"/>
        <rFont val="宋体"/>
        <charset val="134"/>
      </rPr>
      <t>冷却机筒体砌筑材料</t>
    </r>
  </si>
  <si>
    <r>
      <rPr>
        <sz val="11"/>
        <color theme="1"/>
        <rFont val="宋体"/>
        <charset val="134"/>
      </rPr>
      <t>Ⅱ级高铝砖</t>
    </r>
    <r>
      <rPr>
        <sz val="11"/>
        <color theme="1"/>
        <rFont val="Times New Roman"/>
        <charset val="134"/>
      </rPr>
      <t xml:space="preserve">  t=200mm</t>
    </r>
  </si>
  <si>
    <r>
      <rPr>
        <sz val="11"/>
        <color theme="1"/>
        <rFont val="宋体"/>
        <charset val="134"/>
      </rPr>
      <t>高铝质，</t>
    </r>
    <r>
      <rPr>
        <sz val="11"/>
        <color theme="1"/>
        <rFont val="Times New Roman"/>
        <charset val="134"/>
      </rPr>
      <t>Al</t>
    </r>
    <r>
      <rPr>
        <sz val="11"/>
        <color indexed="8"/>
        <rFont val="Times New Roman"/>
        <charset val="134"/>
      </rPr>
      <t>2</t>
    </r>
    <r>
      <rPr>
        <sz val="11"/>
        <color theme="1"/>
        <rFont val="Times New Roman"/>
        <charset val="134"/>
      </rPr>
      <t>O</t>
    </r>
    <r>
      <rPr>
        <sz val="11"/>
        <color indexed="8"/>
        <rFont val="Times New Roman"/>
        <charset val="134"/>
      </rPr>
      <t>3</t>
    </r>
    <r>
      <rPr>
        <sz val="11"/>
        <color theme="1"/>
        <rFont val="宋体"/>
        <charset val="134"/>
      </rPr>
      <t>≥</t>
    </r>
    <r>
      <rPr>
        <sz val="11"/>
        <color indexed="8"/>
        <rFont val="Times New Roman"/>
        <charset val="134"/>
      </rPr>
      <t>65</t>
    </r>
    <r>
      <rPr>
        <sz val="11"/>
        <color theme="1"/>
        <rFont val="Times New Roman"/>
        <charset val="134"/>
      </rPr>
      <t>%</t>
    </r>
  </si>
  <si>
    <r>
      <rPr>
        <sz val="11"/>
        <color theme="1"/>
        <rFont val="宋体"/>
        <charset val="134"/>
      </rPr>
      <t>Ⅱ级高铝锁缝砖</t>
    </r>
    <r>
      <rPr>
        <sz val="11"/>
        <color theme="1"/>
        <rFont val="Times New Roman"/>
        <charset val="134"/>
      </rPr>
      <t xml:space="preserve">  t=200mm</t>
    </r>
  </si>
  <si>
    <t>10.03-2</t>
  </si>
  <si>
    <r>
      <rPr>
        <sz val="11"/>
        <color theme="1"/>
        <rFont val="Times New Roman"/>
        <charset val="134"/>
      </rPr>
      <t>φ3.0×30m</t>
    </r>
    <r>
      <rPr>
        <sz val="11"/>
        <color theme="1"/>
        <rFont val="宋体"/>
        <charset val="134"/>
      </rPr>
      <t>冷却机进料罩砌筑材料</t>
    </r>
  </si>
  <si>
    <t>刚玉钢纤维低水泥浇注料</t>
  </si>
  <si>
    <r>
      <rPr>
        <sz val="11"/>
        <color indexed="8"/>
        <rFont val="Times New Roman"/>
        <charset val="134"/>
      </rPr>
      <t>Al2</t>
    </r>
    <r>
      <rPr>
        <sz val="11"/>
        <color theme="1"/>
        <rFont val="Times New Roman"/>
        <charset val="134"/>
      </rPr>
      <t>O</t>
    </r>
    <r>
      <rPr>
        <sz val="11"/>
        <color indexed="8"/>
        <rFont val="Times New Roman"/>
        <charset val="134"/>
      </rPr>
      <t>3</t>
    </r>
    <r>
      <rPr>
        <sz val="11"/>
        <color theme="1"/>
        <rFont val="宋体"/>
        <charset val="134"/>
      </rPr>
      <t>≥</t>
    </r>
    <r>
      <rPr>
        <sz val="11"/>
        <color theme="1"/>
        <rFont val="Times New Roman"/>
        <charset val="134"/>
      </rPr>
      <t>80%</t>
    </r>
  </si>
  <si>
    <r>
      <rPr>
        <b/>
        <sz val="11"/>
        <color theme="1"/>
        <rFont val="Times New Roman"/>
        <charset val="134"/>
      </rPr>
      <t>10.03</t>
    </r>
    <r>
      <rPr>
        <b/>
        <sz val="11"/>
        <color theme="1"/>
        <rFont val="宋体"/>
        <charset val="134"/>
      </rPr>
      <t>合</t>
    </r>
    <r>
      <rPr>
        <b/>
        <sz val="11"/>
        <color indexed="8"/>
        <rFont val="宋体"/>
        <charset val="134"/>
      </rPr>
      <t>计</t>
    </r>
  </si>
  <si>
    <t>窑尾烟室砌筑材料</t>
  </si>
  <si>
    <t>10.04-1</t>
  </si>
  <si>
    <t>项</t>
  </si>
  <si>
    <t>10.04-2</t>
  </si>
  <si>
    <t>莫来石耐磨自流浇注料</t>
  </si>
  <si>
    <t>10.04-3</t>
  </si>
  <si>
    <r>
      <rPr>
        <b/>
        <sz val="11"/>
        <color theme="1"/>
        <rFont val="Times New Roman"/>
        <charset val="134"/>
      </rPr>
      <t>10.04</t>
    </r>
    <r>
      <rPr>
        <b/>
        <sz val="11"/>
        <color theme="1"/>
        <rFont val="宋体"/>
        <charset val="134"/>
      </rPr>
      <t>合</t>
    </r>
    <r>
      <rPr>
        <b/>
        <sz val="11"/>
        <color indexed="8"/>
        <rFont val="宋体"/>
        <charset val="134"/>
      </rPr>
      <t>计</t>
    </r>
  </si>
  <si>
    <t>回转窑下料溜槽</t>
  </si>
  <si>
    <t>10.05-1</t>
  </si>
  <si>
    <r>
      <rPr>
        <sz val="11"/>
        <color theme="1"/>
        <rFont val="Times New Roman"/>
        <charset val="134"/>
      </rPr>
      <t>Al</t>
    </r>
    <r>
      <rPr>
        <sz val="11"/>
        <color indexed="8"/>
        <rFont val="Times New Roman"/>
        <charset val="134"/>
      </rPr>
      <t>2O3</t>
    </r>
    <r>
      <rPr>
        <sz val="11"/>
        <color indexed="8"/>
        <rFont val="宋体"/>
        <charset val="134"/>
      </rPr>
      <t>≥</t>
    </r>
    <r>
      <rPr>
        <sz val="11"/>
        <color indexed="8"/>
        <rFont val="Times New Roman"/>
        <charset val="134"/>
      </rPr>
      <t>80%</t>
    </r>
  </si>
  <si>
    <t>10.05-2</t>
  </si>
  <si>
    <r>
      <rPr>
        <b/>
        <sz val="11"/>
        <color theme="1"/>
        <rFont val="Times New Roman"/>
        <charset val="134"/>
      </rPr>
      <t>10.05</t>
    </r>
    <r>
      <rPr>
        <b/>
        <sz val="11"/>
        <color theme="1"/>
        <rFont val="宋体"/>
        <charset val="134"/>
      </rPr>
      <t>合</t>
    </r>
    <r>
      <rPr>
        <b/>
        <sz val="11"/>
        <color indexed="8"/>
        <rFont val="宋体"/>
        <charset val="134"/>
      </rPr>
      <t>计</t>
    </r>
  </si>
  <si>
    <r>
      <rPr>
        <b/>
        <sz val="11"/>
        <color theme="1"/>
        <rFont val="宋体"/>
        <charset val="134"/>
      </rPr>
      <t>耐火材料总</t>
    </r>
    <r>
      <rPr>
        <b/>
        <sz val="11"/>
        <color indexed="8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</si>
</sst>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);[Red]\(0.000\)"/>
    <numFmt numFmtId="178" formatCode="0_);[Red]\(0\)"/>
    <numFmt numFmtId="179" formatCode="0.0000_);[Red]\(0.0000\)"/>
  </numFmts>
  <fonts count="36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indexed="8"/>
      <name val="Times New Roman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32" fillId="0" borderId="0"/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176" fontId="2" fillId="0" borderId="1" xfId="47" applyNumberFormat="1" applyFont="1" applyFill="1" applyBorder="1" applyAlignment="1">
      <alignment horizontal="center" vertical="center" wrapText="1"/>
    </xf>
    <xf numFmtId="0" fontId="2" fillId="0" borderId="1" xfId="47" applyFont="1" applyFill="1" applyBorder="1" applyAlignment="1">
      <alignment horizontal="center" vertical="center" wrapText="1"/>
    </xf>
    <xf numFmtId="177" fontId="2" fillId="0" borderId="1" xfId="47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4" fillId="0" borderId="1" xfId="47" applyNumberFormat="1" applyFont="1" applyFill="1" applyBorder="1" applyAlignment="1">
      <alignment horizontal="center" vertical="center" wrapText="1"/>
    </xf>
    <xf numFmtId="0" fontId="4" fillId="0" borderId="1" xfId="47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vertical="center"/>
    </xf>
    <xf numFmtId="0" fontId="4" fillId="0" borderId="1" xfId="47" applyFont="1" applyFill="1" applyBorder="1" applyAlignment="1">
      <alignment vertical="center" wrapText="1"/>
    </xf>
    <xf numFmtId="177" fontId="4" fillId="0" borderId="1" xfId="47" applyNumberFormat="1" applyFont="1" applyFill="1" applyBorder="1" applyAlignment="1">
      <alignment horizontal="center" vertical="center" wrapText="1"/>
    </xf>
    <xf numFmtId="178" fontId="2" fillId="0" borderId="1" xfId="50" applyNumberFormat="1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vertical="center"/>
    </xf>
    <xf numFmtId="0" fontId="7" fillId="0" borderId="1" xfId="47" applyFont="1" applyFill="1" applyBorder="1" applyAlignment="1">
      <alignment vertical="center" wrapText="1"/>
    </xf>
    <xf numFmtId="0" fontId="7" fillId="0" borderId="1" xfId="47" applyFont="1" applyFill="1" applyBorder="1" applyAlignment="1">
      <alignment horizontal="center" vertical="center" wrapText="1"/>
    </xf>
    <xf numFmtId="177" fontId="7" fillId="0" borderId="1" xfId="47" applyNumberFormat="1" applyFont="1" applyFill="1" applyBorder="1" applyAlignment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justify" vertical="center" wrapText="1"/>
    </xf>
    <xf numFmtId="0" fontId="6" fillId="0" borderId="1" xfId="47" applyFont="1" applyFill="1" applyBorder="1" applyAlignment="1">
      <alignment horizontal="left" vertical="center" wrapText="1"/>
    </xf>
    <xf numFmtId="177" fontId="6" fillId="0" borderId="1" xfId="47" applyNumberFormat="1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left" vertical="center" wrapText="1"/>
    </xf>
    <xf numFmtId="0" fontId="7" fillId="0" borderId="1" xfId="47" applyFont="1" applyFill="1" applyBorder="1" applyAlignment="1">
      <alignment horizontal="justify" vertical="center" wrapText="1"/>
    </xf>
    <xf numFmtId="0" fontId="9" fillId="0" borderId="1" xfId="47" applyFont="1" applyFill="1" applyBorder="1" applyAlignment="1">
      <alignment horizontal="left" vertical="center" wrapText="1"/>
    </xf>
    <xf numFmtId="0" fontId="8" fillId="0" borderId="1" xfId="47" applyFont="1" applyFill="1" applyBorder="1" applyAlignment="1">
      <alignment horizontal="center" vertical="center" wrapText="1"/>
    </xf>
    <xf numFmtId="0" fontId="8" fillId="0" borderId="1" xfId="47" applyFont="1" applyFill="1" applyBorder="1" applyAlignment="1">
      <alignment horizontal="justify" vertical="center" wrapText="1"/>
    </xf>
    <xf numFmtId="0" fontId="8" fillId="0" borderId="1" xfId="47" applyFont="1" applyFill="1" applyBorder="1" applyAlignment="1">
      <alignment horizontal="left" vertical="center" wrapText="1"/>
    </xf>
    <xf numFmtId="177" fontId="8" fillId="0" borderId="1" xfId="47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left" vertical="center" wrapText="1"/>
    </xf>
    <xf numFmtId="0" fontId="7" fillId="0" borderId="1" xfId="47" applyFont="1" applyFill="1" applyBorder="1" applyAlignment="1">
      <alignment vertical="center"/>
    </xf>
    <xf numFmtId="177" fontId="3" fillId="0" borderId="1" xfId="47" applyNumberFormat="1" applyFont="1" applyFill="1" applyBorder="1" applyAlignment="1">
      <alignment horizontal="center" vertical="center"/>
    </xf>
    <xf numFmtId="177" fontId="2" fillId="0" borderId="1" xfId="47" applyNumberFormat="1" applyFont="1" applyFill="1" applyBorder="1" applyAlignment="1">
      <alignment horizontal="center" vertical="center"/>
    </xf>
    <xf numFmtId="177" fontId="3" fillId="0" borderId="1" xfId="47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179" fontId="11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12" fillId="0" borderId="1" xfId="47" applyFont="1" applyFill="1" applyBorder="1" applyAlignment="1">
      <alignment horizontal="left" vertical="center" wrapText="1"/>
    </xf>
    <xf numFmtId="178" fontId="8" fillId="0" borderId="1" xfId="50" applyNumberFormat="1" applyFont="1" applyFill="1" applyBorder="1" applyAlignment="1">
      <alignment horizontal="center" vertical="center" wrapText="1"/>
    </xf>
    <xf numFmtId="0" fontId="9" fillId="0" borderId="1" xfId="47" applyFont="1" applyFill="1" applyBorder="1" applyAlignment="1">
      <alignment horizontal="center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center" vertical="center" wrapText="1"/>
    </xf>
    <xf numFmtId="0" fontId="7" fillId="0" borderId="1" xfId="47" applyFont="1" applyFill="1" applyBorder="1" applyAlignment="1">
      <alignment horizontal="left" vertical="center" wrapText="1"/>
    </xf>
    <xf numFmtId="177" fontId="6" fillId="0" borderId="1" xfId="47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50" applyNumberFormat="1" applyFont="1" applyFill="1" applyBorder="1" applyAlignment="1">
      <alignment horizontal="center" vertical="center" wrapText="1"/>
    </xf>
    <xf numFmtId="177" fontId="2" fillId="0" borderId="1" xfId="47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3 2 14 2" xfId="50"/>
  </cellStyles>
  <dxfs count="1">
    <dxf>
      <font>
        <b val="0"/>
        <i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4"/>
  <sheetViews>
    <sheetView tabSelected="1" zoomScale="85" zoomScaleNormal="85" workbookViewId="0">
      <selection activeCell="L9" sqref="L9"/>
    </sheetView>
  </sheetViews>
  <sheetFormatPr defaultColWidth="9" defaultRowHeight="13.5"/>
  <cols>
    <col min="1" max="1" width="7.375" style="1" customWidth="1"/>
    <col min="2" max="2" width="12.25" style="1" customWidth="1"/>
    <col min="3" max="3" width="28.5" style="1" customWidth="1"/>
    <col min="4" max="4" width="28" style="1" customWidth="1"/>
    <col min="5" max="11" width="9" style="1"/>
    <col min="12" max="12" width="9.375" style="1"/>
    <col min="13" max="16384" width="9" style="1"/>
  </cols>
  <sheetData>
    <row r="1" ht="38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/>
      <c r="I2" s="5" t="s">
        <v>8</v>
      </c>
      <c r="J2" s="5"/>
      <c r="K2" s="36" t="s">
        <v>9</v>
      </c>
      <c r="L2" s="37"/>
      <c r="M2" s="4" t="s">
        <v>10</v>
      </c>
    </row>
    <row r="3" spans="1:13">
      <c r="A3" s="3"/>
      <c r="B3" s="4"/>
      <c r="C3" s="4"/>
      <c r="D3" s="4"/>
      <c r="E3" s="4"/>
      <c r="F3" s="4"/>
      <c r="G3" s="5" t="s">
        <v>11</v>
      </c>
      <c r="H3" s="5" t="s">
        <v>12</v>
      </c>
      <c r="I3" s="38" t="s">
        <v>13</v>
      </c>
      <c r="J3" s="5" t="s">
        <v>12</v>
      </c>
      <c r="K3" s="36" t="s">
        <v>13</v>
      </c>
      <c r="L3" s="37" t="s">
        <v>12</v>
      </c>
      <c r="M3" s="4"/>
    </row>
    <row r="4" ht="14.25" spans="1:13">
      <c r="A4" s="6"/>
      <c r="B4" s="7" t="s">
        <v>14</v>
      </c>
      <c r="C4" s="8" t="s">
        <v>15</v>
      </c>
      <c r="D4" s="9"/>
      <c r="E4" s="10" t="s">
        <v>16</v>
      </c>
      <c r="F4" s="10">
        <v>1</v>
      </c>
      <c r="G4" s="11"/>
      <c r="H4" s="11"/>
      <c r="I4" s="11"/>
      <c r="J4" s="11"/>
      <c r="K4" s="11"/>
      <c r="L4" s="11"/>
      <c r="M4" s="39"/>
    </row>
    <row r="5" ht="14.25" spans="1:13">
      <c r="A5" s="12"/>
      <c r="B5" s="13">
        <v>10.01</v>
      </c>
      <c r="C5" s="14" t="s">
        <v>17</v>
      </c>
      <c r="D5" s="15"/>
      <c r="E5" s="13"/>
      <c r="F5" s="13"/>
      <c r="G5" s="16"/>
      <c r="H5" s="11"/>
      <c r="I5" s="16"/>
      <c r="J5" s="16"/>
      <c r="K5" s="11"/>
      <c r="L5" s="11"/>
      <c r="M5" s="7"/>
    </row>
    <row r="6" ht="15" spans="1:13">
      <c r="A6" s="17"/>
      <c r="B6" s="18" t="s">
        <v>18</v>
      </c>
      <c r="C6" s="19" t="s">
        <v>19</v>
      </c>
      <c r="D6" s="20"/>
      <c r="E6" s="21"/>
      <c r="F6" s="21"/>
      <c r="G6" s="22"/>
      <c r="H6" s="11"/>
      <c r="I6" s="5"/>
      <c r="J6" s="5"/>
      <c r="K6" s="11"/>
      <c r="L6" s="11"/>
      <c r="M6" s="7"/>
    </row>
    <row r="7" ht="15" spans="1:13">
      <c r="A7" s="23"/>
      <c r="B7" s="18"/>
      <c r="C7" s="24" t="s">
        <v>20</v>
      </c>
      <c r="D7" s="25" t="s">
        <v>21</v>
      </c>
      <c r="E7" s="18" t="s">
        <v>22</v>
      </c>
      <c r="F7" s="18">
        <v>1</v>
      </c>
      <c r="G7" s="26"/>
      <c r="H7" s="11"/>
      <c r="I7" s="26">
        <v>30.51</v>
      </c>
      <c r="J7" s="33">
        <f t="shared" ref="J7:J14" si="0">I7*F7</f>
        <v>30.51</v>
      </c>
      <c r="K7" s="40"/>
      <c r="L7" s="40"/>
      <c r="M7" s="41"/>
    </row>
    <row r="8" ht="15" spans="1:13">
      <c r="A8" s="23"/>
      <c r="B8" s="18"/>
      <c r="C8" s="24" t="s">
        <v>23</v>
      </c>
      <c r="D8" s="25" t="s">
        <v>24</v>
      </c>
      <c r="E8" s="18" t="s">
        <v>22</v>
      </c>
      <c r="F8" s="18">
        <v>1</v>
      </c>
      <c r="G8" s="26"/>
      <c r="H8" s="11"/>
      <c r="I8" s="26">
        <v>75.35</v>
      </c>
      <c r="J8" s="33">
        <f t="shared" si="0"/>
        <v>75.35</v>
      </c>
      <c r="K8" s="40"/>
      <c r="L8" s="40"/>
      <c r="M8" s="41"/>
    </row>
    <row r="9" ht="15" spans="1:13">
      <c r="A9" s="23"/>
      <c r="B9" s="18"/>
      <c r="C9" s="24" t="s">
        <v>25</v>
      </c>
      <c r="D9" s="25" t="s">
        <v>24</v>
      </c>
      <c r="E9" s="18" t="s">
        <v>22</v>
      </c>
      <c r="F9" s="18">
        <v>1</v>
      </c>
      <c r="G9" s="26"/>
      <c r="H9" s="11"/>
      <c r="I9" s="26">
        <v>3.16</v>
      </c>
      <c r="J9" s="33">
        <f t="shared" si="0"/>
        <v>3.16</v>
      </c>
      <c r="K9" s="40"/>
      <c r="L9" s="40"/>
      <c r="M9" s="41"/>
    </row>
    <row r="10" ht="15" spans="1:13">
      <c r="A10" s="23"/>
      <c r="B10" s="18"/>
      <c r="C10" s="24" t="s">
        <v>26</v>
      </c>
      <c r="D10" s="25" t="s">
        <v>24</v>
      </c>
      <c r="E10" s="18" t="s">
        <v>22</v>
      </c>
      <c r="F10" s="18">
        <v>1</v>
      </c>
      <c r="G10" s="26"/>
      <c r="H10" s="11"/>
      <c r="I10" s="26">
        <v>2.377</v>
      </c>
      <c r="J10" s="33">
        <f t="shared" si="0"/>
        <v>2.377</v>
      </c>
      <c r="K10" s="40"/>
      <c r="L10" s="40"/>
      <c r="M10" s="41"/>
    </row>
    <row r="11" ht="15" spans="1:13">
      <c r="A11" s="23"/>
      <c r="B11" s="18"/>
      <c r="C11" s="24" t="s">
        <v>27</v>
      </c>
      <c r="D11" s="25" t="s">
        <v>24</v>
      </c>
      <c r="E11" s="18" t="s">
        <v>22</v>
      </c>
      <c r="F11" s="18">
        <v>1</v>
      </c>
      <c r="G11" s="26"/>
      <c r="H11" s="11"/>
      <c r="I11" s="26">
        <v>2.567</v>
      </c>
      <c r="J11" s="33">
        <f t="shared" si="0"/>
        <v>2.567</v>
      </c>
      <c r="K11" s="40"/>
      <c r="L11" s="40"/>
      <c r="M11" s="41"/>
    </row>
    <row r="12" ht="15" spans="1:13">
      <c r="A12" s="23"/>
      <c r="B12" s="18"/>
      <c r="C12" s="24" t="s">
        <v>28</v>
      </c>
      <c r="D12" s="25" t="s">
        <v>29</v>
      </c>
      <c r="E12" s="18" t="s">
        <v>22</v>
      </c>
      <c r="F12" s="18">
        <v>1</v>
      </c>
      <c r="G12" s="26"/>
      <c r="H12" s="11"/>
      <c r="I12" s="26">
        <v>9.33</v>
      </c>
      <c r="J12" s="33">
        <f t="shared" si="0"/>
        <v>9.33</v>
      </c>
      <c r="K12" s="40"/>
      <c r="L12" s="40"/>
      <c r="M12" s="41"/>
    </row>
    <row r="13" ht="15" spans="1:13">
      <c r="A13" s="23"/>
      <c r="B13" s="18"/>
      <c r="C13" s="24" t="s">
        <v>30</v>
      </c>
      <c r="D13" s="25" t="s">
        <v>31</v>
      </c>
      <c r="E13" s="18" t="s">
        <v>22</v>
      </c>
      <c r="F13" s="18">
        <v>1</v>
      </c>
      <c r="G13" s="26"/>
      <c r="H13" s="11"/>
      <c r="I13" s="26">
        <v>0.653</v>
      </c>
      <c r="J13" s="33">
        <f t="shared" si="0"/>
        <v>0.653</v>
      </c>
      <c r="K13" s="40"/>
      <c r="L13" s="40"/>
      <c r="M13" s="42"/>
    </row>
    <row r="14" ht="15" spans="1:13">
      <c r="A14" s="23"/>
      <c r="B14" s="18"/>
      <c r="C14" s="24" t="s">
        <v>32</v>
      </c>
      <c r="D14" s="25" t="s">
        <v>33</v>
      </c>
      <c r="E14" s="18" t="s">
        <v>22</v>
      </c>
      <c r="F14" s="18">
        <v>1</v>
      </c>
      <c r="G14" s="26"/>
      <c r="H14" s="11"/>
      <c r="I14" s="26">
        <v>0.242</v>
      </c>
      <c r="J14" s="33">
        <f t="shared" si="0"/>
        <v>0.242</v>
      </c>
      <c r="K14" s="40"/>
      <c r="L14" s="40"/>
      <c r="M14" s="42"/>
    </row>
    <row r="15" ht="15" spans="1:13">
      <c r="A15" s="23"/>
      <c r="B15" s="18"/>
      <c r="C15" s="21"/>
      <c r="D15" s="27" t="s">
        <v>34</v>
      </c>
      <c r="E15" s="18"/>
      <c r="F15" s="18"/>
      <c r="G15" s="26"/>
      <c r="H15" s="11"/>
      <c r="I15" s="26"/>
      <c r="J15" s="5">
        <f>SUM(J7:J14)</f>
        <v>124.189</v>
      </c>
      <c r="K15" s="11"/>
      <c r="L15" s="5"/>
      <c r="M15" s="43"/>
    </row>
    <row r="16" ht="15" spans="1:13">
      <c r="A16" s="17"/>
      <c r="B16" s="18" t="s">
        <v>35</v>
      </c>
      <c r="C16" s="24" t="s">
        <v>36</v>
      </c>
      <c r="D16" s="28"/>
      <c r="E16" s="21"/>
      <c r="F16" s="21"/>
      <c r="G16" s="22"/>
      <c r="H16" s="11"/>
      <c r="I16" s="5"/>
      <c r="J16" s="5"/>
      <c r="K16" s="11"/>
      <c r="L16" s="11"/>
      <c r="M16" s="43"/>
    </row>
    <row r="17" ht="15" spans="1:13">
      <c r="A17" s="23"/>
      <c r="B17" s="18"/>
      <c r="C17" s="29" t="s">
        <v>37</v>
      </c>
      <c r="D17" s="25" t="s">
        <v>38</v>
      </c>
      <c r="E17" s="18" t="s">
        <v>22</v>
      </c>
      <c r="F17" s="18">
        <v>1</v>
      </c>
      <c r="G17" s="26"/>
      <c r="H17" s="11"/>
      <c r="I17" s="26">
        <v>0.125</v>
      </c>
      <c r="J17" s="33">
        <f t="shared" ref="J17:J19" si="1">I17*F17</f>
        <v>0.125</v>
      </c>
      <c r="K17" s="40"/>
      <c r="L17" s="40"/>
      <c r="M17" s="44"/>
    </row>
    <row r="18" ht="15" spans="1:13">
      <c r="A18" s="23"/>
      <c r="B18" s="18"/>
      <c r="C18" s="25" t="s">
        <v>39</v>
      </c>
      <c r="D18" s="25" t="s">
        <v>40</v>
      </c>
      <c r="E18" s="18" t="s">
        <v>22</v>
      </c>
      <c r="F18" s="18">
        <v>1</v>
      </c>
      <c r="G18" s="26"/>
      <c r="H18" s="11"/>
      <c r="I18" s="26">
        <v>4.368</v>
      </c>
      <c r="J18" s="33">
        <f t="shared" si="1"/>
        <v>4.368</v>
      </c>
      <c r="K18" s="40"/>
      <c r="L18" s="40"/>
      <c r="M18" s="44"/>
    </row>
    <row r="19" ht="15" spans="1:13">
      <c r="A19" s="23"/>
      <c r="B19" s="18"/>
      <c r="C19" s="25" t="s">
        <v>30</v>
      </c>
      <c r="D19" s="25" t="s">
        <v>41</v>
      </c>
      <c r="E19" s="18" t="s">
        <v>22</v>
      </c>
      <c r="F19" s="18">
        <v>1</v>
      </c>
      <c r="G19" s="26"/>
      <c r="H19" s="11"/>
      <c r="I19" s="26">
        <v>0.036</v>
      </c>
      <c r="J19" s="33">
        <f t="shared" si="1"/>
        <v>0.036</v>
      </c>
      <c r="K19" s="40"/>
      <c r="L19" s="40"/>
      <c r="M19" s="42"/>
    </row>
    <row r="20" ht="15" spans="1:13">
      <c r="A20" s="17"/>
      <c r="B20" s="18"/>
      <c r="C20" s="21"/>
      <c r="D20" s="27" t="s">
        <v>34</v>
      </c>
      <c r="E20" s="18"/>
      <c r="F20" s="18"/>
      <c r="G20" s="26"/>
      <c r="H20" s="11"/>
      <c r="I20" s="26"/>
      <c r="J20" s="5">
        <f>SUM(J17:J19)</f>
        <v>4.529</v>
      </c>
      <c r="K20" s="11"/>
      <c r="L20" s="5"/>
      <c r="M20" s="43"/>
    </row>
    <row r="21" ht="15" spans="1:13">
      <c r="A21" s="17"/>
      <c r="B21" s="18" t="s">
        <v>42</v>
      </c>
      <c r="C21" s="19" t="s">
        <v>43</v>
      </c>
      <c r="D21" s="20"/>
      <c r="E21" s="21"/>
      <c r="F21" s="21"/>
      <c r="G21" s="22"/>
      <c r="H21" s="11"/>
      <c r="I21" s="5"/>
      <c r="J21" s="5"/>
      <c r="K21" s="11"/>
      <c r="L21" s="11"/>
      <c r="M21" s="43"/>
    </row>
    <row r="22" ht="15" spans="1:13">
      <c r="A22" s="23"/>
      <c r="B22" s="30"/>
      <c r="C22" s="31" t="s">
        <v>44</v>
      </c>
      <c r="D22" s="32" t="s">
        <v>45</v>
      </c>
      <c r="E22" s="30" t="s">
        <v>46</v>
      </c>
      <c r="F22" s="30">
        <v>1</v>
      </c>
      <c r="G22" s="33"/>
      <c r="H22" s="11"/>
      <c r="I22" s="33">
        <v>105.05</v>
      </c>
      <c r="J22" s="33">
        <f t="shared" ref="J22:J29" si="2">I22*F22</f>
        <v>105.05</v>
      </c>
      <c r="K22" s="40"/>
      <c r="L22" s="40"/>
      <c r="M22" s="44"/>
    </row>
    <row r="23" ht="15" spans="1:13">
      <c r="A23" s="23"/>
      <c r="B23" s="30"/>
      <c r="C23" s="31" t="s">
        <v>47</v>
      </c>
      <c r="D23" s="32" t="s">
        <v>45</v>
      </c>
      <c r="E23" s="30" t="s">
        <v>46</v>
      </c>
      <c r="F23" s="30">
        <v>1</v>
      </c>
      <c r="G23" s="33"/>
      <c r="H23" s="11"/>
      <c r="I23" s="33">
        <v>11.629</v>
      </c>
      <c r="J23" s="33">
        <f t="shared" si="2"/>
        <v>11.629</v>
      </c>
      <c r="K23" s="40"/>
      <c r="L23" s="40"/>
      <c r="M23" s="44"/>
    </row>
    <row r="24" ht="15" spans="1:13">
      <c r="A24" s="23"/>
      <c r="B24" s="30"/>
      <c r="C24" s="31" t="s">
        <v>48</v>
      </c>
      <c r="D24" s="32" t="s">
        <v>45</v>
      </c>
      <c r="E24" s="30" t="s">
        <v>46</v>
      </c>
      <c r="F24" s="30">
        <v>1</v>
      </c>
      <c r="G24" s="33"/>
      <c r="H24" s="11"/>
      <c r="I24" s="33">
        <v>3.923</v>
      </c>
      <c r="J24" s="33">
        <f t="shared" si="2"/>
        <v>3.923</v>
      </c>
      <c r="K24" s="40"/>
      <c r="L24" s="40"/>
      <c r="M24" s="44"/>
    </row>
    <row r="25" ht="15" spans="1:13">
      <c r="A25" s="23"/>
      <c r="B25" s="30"/>
      <c r="C25" s="31" t="s">
        <v>49</v>
      </c>
      <c r="D25" s="32" t="s">
        <v>45</v>
      </c>
      <c r="E25" s="30" t="s">
        <v>46</v>
      </c>
      <c r="F25" s="30">
        <v>1</v>
      </c>
      <c r="G25" s="33"/>
      <c r="H25" s="11"/>
      <c r="I25" s="33">
        <v>2.923</v>
      </c>
      <c r="J25" s="33">
        <f t="shared" si="2"/>
        <v>2.923</v>
      </c>
      <c r="K25" s="40"/>
      <c r="L25" s="40"/>
      <c r="M25" s="44"/>
    </row>
    <row r="26" ht="15" spans="1:13">
      <c r="A26" s="23"/>
      <c r="B26" s="30"/>
      <c r="C26" s="31" t="s">
        <v>50</v>
      </c>
      <c r="D26" s="25" t="s">
        <v>24</v>
      </c>
      <c r="E26" s="30" t="s">
        <v>46</v>
      </c>
      <c r="F26" s="30">
        <v>1</v>
      </c>
      <c r="G26" s="33"/>
      <c r="H26" s="11"/>
      <c r="I26" s="33">
        <v>3.717</v>
      </c>
      <c r="J26" s="33">
        <f t="shared" si="2"/>
        <v>3.717</v>
      </c>
      <c r="K26" s="40"/>
      <c r="L26" s="40"/>
      <c r="M26" s="44"/>
    </row>
    <row r="27" ht="15" spans="1:13">
      <c r="A27" s="23"/>
      <c r="B27" s="30"/>
      <c r="C27" s="31" t="s">
        <v>51</v>
      </c>
      <c r="D27" s="32" t="s">
        <v>52</v>
      </c>
      <c r="E27" s="30" t="s">
        <v>46</v>
      </c>
      <c r="F27" s="30">
        <v>1</v>
      </c>
      <c r="G27" s="33"/>
      <c r="H27" s="11"/>
      <c r="I27" s="33">
        <v>6.187</v>
      </c>
      <c r="J27" s="33">
        <f t="shared" si="2"/>
        <v>6.187</v>
      </c>
      <c r="K27" s="40"/>
      <c r="L27" s="40"/>
      <c r="M27" s="44"/>
    </row>
    <row r="28" ht="15" spans="1:13">
      <c r="A28" s="23"/>
      <c r="B28" s="30"/>
      <c r="C28" s="31" t="s">
        <v>53</v>
      </c>
      <c r="D28" s="32" t="s">
        <v>33</v>
      </c>
      <c r="E28" s="30" t="s">
        <v>46</v>
      </c>
      <c r="F28" s="30">
        <v>1</v>
      </c>
      <c r="G28" s="33"/>
      <c r="H28" s="11"/>
      <c r="I28" s="33">
        <v>0.428</v>
      </c>
      <c r="J28" s="33">
        <f t="shared" si="2"/>
        <v>0.428</v>
      </c>
      <c r="K28" s="40"/>
      <c r="L28" s="40"/>
      <c r="M28" s="42"/>
    </row>
    <row r="29" ht="15" spans="1:13">
      <c r="A29" s="23"/>
      <c r="B29" s="30"/>
      <c r="C29" s="31" t="s">
        <v>54</v>
      </c>
      <c r="D29" s="32" t="s">
        <v>31</v>
      </c>
      <c r="E29" s="30" t="s">
        <v>46</v>
      </c>
      <c r="F29" s="30">
        <v>1</v>
      </c>
      <c r="G29" s="33"/>
      <c r="H29" s="11"/>
      <c r="I29" s="33">
        <v>0.097</v>
      </c>
      <c r="J29" s="33">
        <f t="shared" si="2"/>
        <v>0.097</v>
      </c>
      <c r="K29" s="40"/>
      <c r="L29" s="40"/>
      <c r="M29" s="42"/>
    </row>
    <row r="30" ht="15" spans="1:13">
      <c r="A30" s="17"/>
      <c r="B30" s="30"/>
      <c r="C30" s="21"/>
      <c r="D30" s="27" t="s">
        <v>34</v>
      </c>
      <c r="E30" s="18"/>
      <c r="F30" s="18"/>
      <c r="G30" s="26"/>
      <c r="H30" s="11"/>
      <c r="I30" s="26"/>
      <c r="J30" s="5">
        <f>SUM(J22:J29)</f>
        <v>133.954</v>
      </c>
      <c r="K30" s="11"/>
      <c r="L30" s="5"/>
      <c r="M30" s="43"/>
    </row>
    <row r="31" ht="15" spans="1:13">
      <c r="A31" s="17"/>
      <c r="B31" s="18" t="s">
        <v>55</v>
      </c>
      <c r="C31" s="24" t="s">
        <v>56</v>
      </c>
      <c r="D31" s="28"/>
      <c r="E31" s="21"/>
      <c r="F31" s="21"/>
      <c r="G31" s="22"/>
      <c r="H31" s="11"/>
      <c r="I31" s="5"/>
      <c r="J31" s="5"/>
      <c r="K31" s="11"/>
      <c r="L31" s="11"/>
      <c r="M31" s="7"/>
    </row>
    <row r="32" ht="15" spans="1:13">
      <c r="A32" s="23"/>
      <c r="B32" s="18"/>
      <c r="C32" s="25" t="s">
        <v>57</v>
      </c>
      <c r="D32" s="25" t="s">
        <v>58</v>
      </c>
      <c r="E32" s="18" t="s">
        <v>22</v>
      </c>
      <c r="F32" s="18">
        <v>1</v>
      </c>
      <c r="G32" s="26"/>
      <c r="H32" s="11"/>
      <c r="I32" s="26">
        <v>0.31</v>
      </c>
      <c r="J32" s="33">
        <f t="shared" ref="J32:J34" si="3">I32*F32</f>
        <v>0.31</v>
      </c>
      <c r="K32" s="40"/>
      <c r="L32" s="40"/>
      <c r="M32" s="41"/>
    </row>
    <row r="33" ht="15" spans="1:13">
      <c r="A33" s="23"/>
      <c r="B33" s="18"/>
      <c r="C33" s="25" t="s">
        <v>39</v>
      </c>
      <c r="D33" s="34" t="s">
        <v>59</v>
      </c>
      <c r="E33" s="18" t="s">
        <v>22</v>
      </c>
      <c r="F33" s="18">
        <v>1</v>
      </c>
      <c r="G33" s="26"/>
      <c r="H33" s="11"/>
      <c r="I33" s="26">
        <v>15.624</v>
      </c>
      <c r="J33" s="33">
        <f t="shared" si="3"/>
        <v>15.624</v>
      </c>
      <c r="K33" s="40"/>
      <c r="L33" s="40"/>
      <c r="M33" s="41"/>
    </row>
    <row r="34" ht="15" spans="1:13">
      <c r="A34" s="23"/>
      <c r="B34" s="18"/>
      <c r="C34" s="25" t="s">
        <v>30</v>
      </c>
      <c r="D34" s="25" t="s">
        <v>41</v>
      </c>
      <c r="E34" s="18" t="s">
        <v>22</v>
      </c>
      <c r="F34" s="18">
        <v>1</v>
      </c>
      <c r="G34" s="26"/>
      <c r="H34" s="11"/>
      <c r="I34" s="26">
        <v>0.066</v>
      </c>
      <c r="J34" s="33">
        <f t="shared" si="3"/>
        <v>0.066</v>
      </c>
      <c r="K34" s="40"/>
      <c r="L34" s="40"/>
      <c r="M34" s="42"/>
    </row>
    <row r="35" ht="15" spans="1:13">
      <c r="A35" s="17"/>
      <c r="B35" s="18"/>
      <c r="C35" s="21"/>
      <c r="D35" s="27" t="s">
        <v>34</v>
      </c>
      <c r="E35" s="18"/>
      <c r="F35" s="18"/>
      <c r="G35" s="26"/>
      <c r="H35" s="11"/>
      <c r="I35" s="26"/>
      <c r="J35" s="5">
        <f>SUM(J32:J34)</f>
        <v>16</v>
      </c>
      <c r="K35" s="11"/>
      <c r="L35" s="5"/>
      <c r="M35" s="7"/>
    </row>
    <row r="36" ht="15" spans="1:13">
      <c r="A36" s="17"/>
      <c r="B36" s="18"/>
      <c r="C36" s="21"/>
      <c r="D36" s="27" t="s">
        <v>60</v>
      </c>
      <c r="E36" s="18"/>
      <c r="F36" s="18"/>
      <c r="G36" s="26"/>
      <c r="H36" s="11"/>
      <c r="I36" s="26"/>
      <c r="J36" s="5">
        <f>J35+J30+J20+J15</f>
        <v>278.672</v>
      </c>
      <c r="K36" s="11"/>
      <c r="L36" s="5"/>
      <c r="M36" s="7"/>
    </row>
    <row r="37" ht="14.25" spans="1:13">
      <c r="A37" s="12"/>
      <c r="B37" s="13">
        <v>10.02</v>
      </c>
      <c r="C37" s="35" t="s">
        <v>61</v>
      </c>
      <c r="D37" s="20"/>
      <c r="E37" s="13"/>
      <c r="F37" s="13"/>
      <c r="G37" s="16"/>
      <c r="H37" s="11"/>
      <c r="I37" s="16"/>
      <c r="J37" s="16"/>
      <c r="K37" s="11"/>
      <c r="L37" s="11"/>
      <c r="M37" s="7"/>
    </row>
    <row r="38" ht="15" spans="1:13">
      <c r="A38" s="17"/>
      <c r="B38" s="18" t="s">
        <v>62</v>
      </c>
      <c r="C38" s="19" t="s">
        <v>19</v>
      </c>
      <c r="D38" s="20"/>
      <c r="E38" s="21"/>
      <c r="F38" s="21"/>
      <c r="G38" s="22"/>
      <c r="H38" s="11"/>
      <c r="I38" s="5"/>
      <c r="J38" s="5"/>
      <c r="K38" s="11"/>
      <c r="L38" s="11"/>
      <c r="M38" s="7"/>
    </row>
    <row r="39" ht="15" spans="1:13">
      <c r="A39" s="23"/>
      <c r="B39" s="18"/>
      <c r="C39" s="24" t="s">
        <v>20</v>
      </c>
      <c r="D39" s="25" t="s">
        <v>21</v>
      </c>
      <c r="E39" s="18" t="s">
        <v>22</v>
      </c>
      <c r="F39" s="18">
        <v>1</v>
      </c>
      <c r="G39" s="26"/>
      <c r="H39" s="11"/>
      <c r="I39" s="26">
        <v>30.51</v>
      </c>
      <c r="J39" s="33">
        <f t="shared" ref="J39:J46" si="4">I39*F39</f>
        <v>30.51</v>
      </c>
      <c r="K39" s="40"/>
      <c r="L39" s="40"/>
      <c r="M39" s="41"/>
    </row>
    <row r="40" ht="15" spans="1:13">
      <c r="A40" s="23"/>
      <c r="B40" s="18"/>
      <c r="C40" s="24" t="s">
        <v>23</v>
      </c>
      <c r="D40" s="25" t="s">
        <v>24</v>
      </c>
      <c r="E40" s="18" t="s">
        <v>22</v>
      </c>
      <c r="F40" s="18">
        <v>1</v>
      </c>
      <c r="G40" s="26"/>
      <c r="H40" s="11"/>
      <c r="I40" s="26">
        <v>75.35</v>
      </c>
      <c r="J40" s="33">
        <f t="shared" si="4"/>
        <v>75.35</v>
      </c>
      <c r="K40" s="40"/>
      <c r="L40" s="40"/>
      <c r="M40" s="41"/>
    </row>
    <row r="41" ht="15" spans="1:13">
      <c r="A41" s="23"/>
      <c r="B41" s="18"/>
      <c r="C41" s="24" t="s">
        <v>25</v>
      </c>
      <c r="D41" s="25" t="s">
        <v>24</v>
      </c>
      <c r="E41" s="18" t="s">
        <v>22</v>
      </c>
      <c r="F41" s="18">
        <v>1</v>
      </c>
      <c r="G41" s="26"/>
      <c r="H41" s="11"/>
      <c r="I41" s="26">
        <v>3.16</v>
      </c>
      <c r="J41" s="33">
        <f t="shared" si="4"/>
        <v>3.16</v>
      </c>
      <c r="K41" s="40"/>
      <c r="L41" s="40"/>
      <c r="M41" s="41"/>
    </row>
    <row r="42" ht="15" spans="1:13">
      <c r="A42" s="23"/>
      <c r="B42" s="18"/>
      <c r="C42" s="24" t="s">
        <v>26</v>
      </c>
      <c r="D42" s="25" t="s">
        <v>24</v>
      </c>
      <c r="E42" s="18" t="s">
        <v>22</v>
      </c>
      <c r="F42" s="18">
        <v>1</v>
      </c>
      <c r="G42" s="26"/>
      <c r="H42" s="11"/>
      <c r="I42" s="26">
        <v>2.377</v>
      </c>
      <c r="J42" s="33">
        <f t="shared" si="4"/>
        <v>2.377</v>
      </c>
      <c r="K42" s="40"/>
      <c r="L42" s="40"/>
      <c r="M42" s="41"/>
    </row>
    <row r="43" ht="15" spans="1:13">
      <c r="A43" s="23"/>
      <c r="B43" s="18"/>
      <c r="C43" s="24" t="s">
        <v>27</v>
      </c>
      <c r="D43" s="25" t="s">
        <v>24</v>
      </c>
      <c r="E43" s="18" t="s">
        <v>22</v>
      </c>
      <c r="F43" s="18">
        <v>1</v>
      </c>
      <c r="G43" s="26"/>
      <c r="H43" s="11"/>
      <c r="I43" s="26">
        <v>2.567</v>
      </c>
      <c r="J43" s="33">
        <f t="shared" si="4"/>
        <v>2.567</v>
      </c>
      <c r="K43" s="40"/>
      <c r="L43" s="40"/>
      <c r="M43" s="41"/>
    </row>
    <row r="44" ht="15" spans="1:13">
      <c r="A44" s="23"/>
      <c r="B44" s="18"/>
      <c r="C44" s="24" t="s">
        <v>28</v>
      </c>
      <c r="D44" s="25" t="s">
        <v>29</v>
      </c>
      <c r="E44" s="18" t="s">
        <v>22</v>
      </c>
      <c r="F44" s="18">
        <v>1</v>
      </c>
      <c r="G44" s="26"/>
      <c r="H44" s="11"/>
      <c r="I44" s="26">
        <v>9.33</v>
      </c>
      <c r="J44" s="33">
        <f t="shared" si="4"/>
        <v>9.33</v>
      </c>
      <c r="K44" s="40"/>
      <c r="L44" s="40"/>
      <c r="M44" s="41"/>
    </row>
    <row r="45" ht="15" spans="1:13">
      <c r="A45" s="23"/>
      <c r="B45" s="18"/>
      <c r="C45" s="24" t="s">
        <v>30</v>
      </c>
      <c r="D45" s="25" t="s">
        <v>31</v>
      </c>
      <c r="E45" s="18" t="s">
        <v>22</v>
      </c>
      <c r="F45" s="18">
        <v>1</v>
      </c>
      <c r="G45" s="26"/>
      <c r="H45" s="11"/>
      <c r="I45" s="26">
        <v>0.653</v>
      </c>
      <c r="J45" s="33">
        <f t="shared" si="4"/>
        <v>0.653</v>
      </c>
      <c r="K45" s="40"/>
      <c r="L45" s="40"/>
      <c r="M45" s="42"/>
    </row>
    <row r="46" ht="15" spans="1:13">
      <c r="A46" s="23"/>
      <c r="B46" s="18"/>
      <c r="C46" s="24" t="s">
        <v>32</v>
      </c>
      <c r="D46" s="25" t="s">
        <v>33</v>
      </c>
      <c r="E46" s="18" t="s">
        <v>22</v>
      </c>
      <c r="F46" s="18">
        <v>1</v>
      </c>
      <c r="G46" s="26"/>
      <c r="H46" s="11"/>
      <c r="I46" s="26">
        <v>0.242</v>
      </c>
      <c r="J46" s="33">
        <f t="shared" si="4"/>
        <v>0.242</v>
      </c>
      <c r="K46" s="40"/>
      <c r="L46" s="40"/>
      <c r="M46" s="42"/>
    </row>
    <row r="47" ht="15" spans="1:13">
      <c r="A47" s="23"/>
      <c r="B47" s="18"/>
      <c r="C47" s="21"/>
      <c r="D47" s="27" t="s">
        <v>34</v>
      </c>
      <c r="E47" s="18"/>
      <c r="F47" s="18"/>
      <c r="G47" s="26"/>
      <c r="H47" s="11"/>
      <c r="I47" s="26"/>
      <c r="J47" s="5">
        <f>SUM(J39:J46)</f>
        <v>124.189</v>
      </c>
      <c r="K47" s="11"/>
      <c r="L47" s="5"/>
      <c r="M47" s="7"/>
    </row>
    <row r="48" ht="15" spans="1:13">
      <c r="A48" s="17"/>
      <c r="B48" s="18" t="s">
        <v>63</v>
      </c>
      <c r="C48" s="24" t="s">
        <v>36</v>
      </c>
      <c r="D48" s="28"/>
      <c r="E48" s="21"/>
      <c r="F48" s="21"/>
      <c r="G48" s="22"/>
      <c r="H48" s="11"/>
      <c r="I48" s="5"/>
      <c r="J48" s="5"/>
      <c r="K48" s="11"/>
      <c r="L48" s="11"/>
      <c r="M48" s="7"/>
    </row>
    <row r="49" ht="15" spans="1:13">
      <c r="A49" s="23"/>
      <c r="B49" s="18"/>
      <c r="C49" s="25" t="s">
        <v>57</v>
      </c>
      <c r="D49" s="25" t="s">
        <v>38</v>
      </c>
      <c r="E49" s="18" t="s">
        <v>22</v>
      </c>
      <c r="F49" s="18">
        <v>1</v>
      </c>
      <c r="G49" s="26"/>
      <c r="H49" s="11"/>
      <c r="I49" s="26">
        <v>0.125</v>
      </c>
      <c r="J49" s="33">
        <f t="shared" ref="J49:J51" si="5">I49*F49</f>
        <v>0.125</v>
      </c>
      <c r="K49" s="40"/>
      <c r="L49" s="40"/>
      <c r="M49" s="41"/>
    </row>
    <row r="50" ht="15" spans="1:13">
      <c r="A50" s="23"/>
      <c r="B50" s="18"/>
      <c r="C50" s="25" t="s">
        <v>39</v>
      </c>
      <c r="D50" s="25" t="s">
        <v>40</v>
      </c>
      <c r="E50" s="18" t="s">
        <v>22</v>
      </c>
      <c r="F50" s="18">
        <v>1</v>
      </c>
      <c r="G50" s="26"/>
      <c r="H50" s="11"/>
      <c r="I50" s="26">
        <v>4.368</v>
      </c>
      <c r="J50" s="33">
        <f t="shared" si="5"/>
        <v>4.368</v>
      </c>
      <c r="K50" s="40"/>
      <c r="L50" s="40"/>
      <c r="M50" s="41"/>
    </row>
    <row r="51" ht="15" spans="1:13">
      <c r="A51" s="23"/>
      <c r="B51" s="18"/>
      <c r="C51" s="25" t="s">
        <v>30</v>
      </c>
      <c r="D51" s="25" t="s">
        <v>41</v>
      </c>
      <c r="E51" s="18" t="s">
        <v>22</v>
      </c>
      <c r="F51" s="18">
        <v>1</v>
      </c>
      <c r="G51" s="26"/>
      <c r="H51" s="11"/>
      <c r="I51" s="26">
        <v>0.036</v>
      </c>
      <c r="J51" s="33">
        <f t="shared" si="5"/>
        <v>0.036</v>
      </c>
      <c r="K51" s="40"/>
      <c r="L51" s="40"/>
      <c r="M51" s="42"/>
    </row>
    <row r="52" ht="15" spans="1:13">
      <c r="A52" s="17"/>
      <c r="B52" s="18"/>
      <c r="C52" s="21"/>
      <c r="D52" s="27" t="s">
        <v>34</v>
      </c>
      <c r="E52" s="18"/>
      <c r="F52" s="18"/>
      <c r="G52" s="26"/>
      <c r="H52" s="11"/>
      <c r="I52" s="26"/>
      <c r="J52" s="5">
        <f>SUM(J49:J51)</f>
        <v>4.529</v>
      </c>
      <c r="K52" s="11"/>
      <c r="L52" s="5"/>
      <c r="M52" s="7"/>
    </row>
    <row r="53" ht="15" spans="1:13">
      <c r="A53" s="17"/>
      <c r="B53" s="18" t="s">
        <v>64</v>
      </c>
      <c r="C53" s="19" t="s">
        <v>65</v>
      </c>
      <c r="D53" s="20"/>
      <c r="E53" s="21"/>
      <c r="F53" s="21"/>
      <c r="G53" s="22"/>
      <c r="H53" s="11"/>
      <c r="I53" s="5"/>
      <c r="J53" s="5"/>
      <c r="K53" s="11"/>
      <c r="L53" s="11"/>
      <c r="M53" s="7"/>
    </row>
    <row r="54" ht="15" spans="1:13">
      <c r="A54" s="23"/>
      <c r="B54" s="30"/>
      <c r="C54" s="31" t="s">
        <v>44</v>
      </c>
      <c r="D54" s="32" t="s">
        <v>45</v>
      </c>
      <c r="E54" s="30" t="s">
        <v>46</v>
      </c>
      <c r="F54" s="30">
        <v>1</v>
      </c>
      <c r="G54" s="33"/>
      <c r="H54" s="11"/>
      <c r="I54" s="33">
        <v>96.816</v>
      </c>
      <c r="J54" s="33">
        <f t="shared" ref="J54:J61" si="6">I54*F54</f>
        <v>96.816</v>
      </c>
      <c r="K54" s="40"/>
      <c r="L54" s="40"/>
      <c r="M54" s="41"/>
    </row>
    <row r="55" ht="15" spans="1:13">
      <c r="A55" s="23"/>
      <c r="B55" s="30"/>
      <c r="C55" s="31" t="s">
        <v>47</v>
      </c>
      <c r="D55" s="32" t="s">
        <v>45</v>
      </c>
      <c r="E55" s="30" t="s">
        <v>46</v>
      </c>
      <c r="F55" s="30">
        <v>1</v>
      </c>
      <c r="G55" s="33"/>
      <c r="H55" s="11"/>
      <c r="I55" s="33">
        <v>11.164</v>
      </c>
      <c r="J55" s="33">
        <f t="shared" si="6"/>
        <v>11.164</v>
      </c>
      <c r="K55" s="40"/>
      <c r="L55" s="40"/>
      <c r="M55" s="41"/>
    </row>
    <row r="56" ht="15" spans="1:13">
      <c r="A56" s="23"/>
      <c r="B56" s="30"/>
      <c r="C56" s="31" t="s">
        <v>48</v>
      </c>
      <c r="D56" s="32" t="s">
        <v>45</v>
      </c>
      <c r="E56" s="30" t="s">
        <v>46</v>
      </c>
      <c r="F56" s="30">
        <v>1</v>
      </c>
      <c r="G56" s="33"/>
      <c r="H56" s="11"/>
      <c r="I56" s="33">
        <v>3.76608</v>
      </c>
      <c r="J56" s="33">
        <f t="shared" si="6"/>
        <v>3.76608</v>
      </c>
      <c r="K56" s="40"/>
      <c r="L56" s="40"/>
      <c r="M56" s="41"/>
    </row>
    <row r="57" ht="15" spans="1:13">
      <c r="A57" s="23"/>
      <c r="B57" s="30"/>
      <c r="C57" s="31" t="s">
        <v>49</v>
      </c>
      <c r="D57" s="32" t="s">
        <v>45</v>
      </c>
      <c r="E57" s="30" t="s">
        <v>46</v>
      </c>
      <c r="F57" s="30">
        <v>1</v>
      </c>
      <c r="G57" s="33"/>
      <c r="H57" s="11"/>
      <c r="I57" s="33">
        <v>2.80608</v>
      </c>
      <c r="J57" s="33">
        <f t="shared" si="6"/>
        <v>2.80608</v>
      </c>
      <c r="K57" s="40"/>
      <c r="L57" s="40"/>
      <c r="M57" s="41"/>
    </row>
    <row r="58" ht="15" spans="1:13">
      <c r="A58" s="23"/>
      <c r="B58" s="30"/>
      <c r="C58" s="31" t="s">
        <v>50</v>
      </c>
      <c r="D58" s="25" t="s">
        <v>24</v>
      </c>
      <c r="E58" s="30" t="s">
        <v>46</v>
      </c>
      <c r="F58" s="30">
        <v>1</v>
      </c>
      <c r="G58" s="33"/>
      <c r="H58" s="11"/>
      <c r="I58" s="33">
        <v>3.56832</v>
      </c>
      <c r="J58" s="33">
        <f t="shared" si="6"/>
        <v>3.56832</v>
      </c>
      <c r="K58" s="40"/>
      <c r="L58" s="40"/>
      <c r="M58" s="41"/>
    </row>
    <row r="59" ht="15" spans="1:13">
      <c r="A59" s="23"/>
      <c r="B59" s="30"/>
      <c r="C59" s="31" t="s">
        <v>51</v>
      </c>
      <c r="D59" s="32" t="s">
        <v>52</v>
      </c>
      <c r="E59" s="30" t="s">
        <v>46</v>
      </c>
      <c r="F59" s="30">
        <v>1</v>
      </c>
      <c r="G59" s="33"/>
      <c r="H59" s="11"/>
      <c r="I59" s="33">
        <v>5.93952</v>
      </c>
      <c r="J59" s="33">
        <f t="shared" si="6"/>
        <v>5.93952</v>
      </c>
      <c r="K59" s="40"/>
      <c r="L59" s="40"/>
      <c r="M59" s="41"/>
    </row>
    <row r="60" ht="15" spans="1:13">
      <c r="A60" s="23"/>
      <c r="B60" s="30"/>
      <c r="C60" s="31" t="s">
        <v>53</v>
      </c>
      <c r="D60" s="32" t="s">
        <v>33</v>
      </c>
      <c r="E60" s="30" t="s">
        <v>46</v>
      </c>
      <c r="F60" s="30">
        <v>1</v>
      </c>
      <c r="G60" s="33"/>
      <c r="H60" s="11"/>
      <c r="I60" s="33">
        <v>0.41088</v>
      </c>
      <c r="J60" s="33">
        <f t="shared" si="6"/>
        <v>0.41088</v>
      </c>
      <c r="K60" s="40"/>
      <c r="L60" s="40"/>
      <c r="M60" s="42"/>
    </row>
    <row r="61" ht="15" spans="1:13">
      <c r="A61" s="23"/>
      <c r="B61" s="30"/>
      <c r="C61" s="31" t="s">
        <v>54</v>
      </c>
      <c r="D61" s="32" t="s">
        <v>31</v>
      </c>
      <c r="E61" s="30" t="s">
        <v>46</v>
      </c>
      <c r="F61" s="30">
        <v>1</v>
      </c>
      <c r="G61" s="33"/>
      <c r="H61" s="11"/>
      <c r="I61" s="33">
        <v>0.09312</v>
      </c>
      <c r="J61" s="33">
        <f t="shared" si="6"/>
        <v>0.09312</v>
      </c>
      <c r="K61" s="40"/>
      <c r="L61" s="40"/>
      <c r="M61" s="42"/>
    </row>
    <row r="62" ht="15" spans="1:13">
      <c r="A62" s="17"/>
      <c r="B62" s="30"/>
      <c r="C62" s="21"/>
      <c r="D62" s="27" t="s">
        <v>34</v>
      </c>
      <c r="E62" s="18"/>
      <c r="F62" s="18"/>
      <c r="G62" s="26"/>
      <c r="H62" s="11"/>
      <c r="I62" s="26"/>
      <c r="J62" s="5">
        <f>SUM(J54:J61)</f>
        <v>124.564</v>
      </c>
      <c r="K62" s="11"/>
      <c r="L62" s="5"/>
      <c r="M62" s="7"/>
    </row>
    <row r="63" ht="15" spans="1:13">
      <c r="A63" s="17"/>
      <c r="B63" s="18" t="s">
        <v>66</v>
      </c>
      <c r="C63" s="24" t="s">
        <v>56</v>
      </c>
      <c r="D63" s="28"/>
      <c r="E63" s="21"/>
      <c r="F63" s="21"/>
      <c r="G63" s="22"/>
      <c r="H63" s="11"/>
      <c r="I63" s="5"/>
      <c r="J63" s="5"/>
      <c r="K63" s="11"/>
      <c r="L63" s="11"/>
      <c r="M63" s="7"/>
    </row>
    <row r="64" ht="15" spans="1:13">
      <c r="A64" s="23"/>
      <c r="B64" s="18"/>
      <c r="C64" s="25" t="s">
        <v>57</v>
      </c>
      <c r="D64" s="25" t="s">
        <v>58</v>
      </c>
      <c r="E64" s="18" t="s">
        <v>22</v>
      </c>
      <c r="F64" s="18">
        <v>1</v>
      </c>
      <c r="G64" s="26"/>
      <c r="H64" s="11"/>
      <c r="I64" s="26">
        <v>0.31</v>
      </c>
      <c r="J64" s="33">
        <f t="shared" ref="J64:J66" si="7">I64*F64</f>
        <v>0.31</v>
      </c>
      <c r="K64" s="40"/>
      <c r="L64" s="40"/>
      <c r="M64" s="41"/>
    </row>
    <row r="65" ht="15" spans="1:13">
      <c r="A65" s="23"/>
      <c r="B65" s="18"/>
      <c r="C65" s="25" t="s">
        <v>39</v>
      </c>
      <c r="D65" s="34" t="s">
        <v>59</v>
      </c>
      <c r="E65" s="18" t="s">
        <v>22</v>
      </c>
      <c r="F65" s="18">
        <v>1</v>
      </c>
      <c r="G65" s="26"/>
      <c r="H65" s="11"/>
      <c r="I65" s="26">
        <v>15.624</v>
      </c>
      <c r="J65" s="33">
        <f t="shared" si="7"/>
        <v>15.624</v>
      </c>
      <c r="K65" s="40"/>
      <c r="L65" s="40"/>
      <c r="M65" s="41"/>
    </row>
    <row r="66" ht="15" spans="1:13">
      <c r="A66" s="23"/>
      <c r="B66" s="18"/>
      <c r="C66" s="25" t="s">
        <v>30</v>
      </c>
      <c r="D66" s="25" t="s">
        <v>41</v>
      </c>
      <c r="E66" s="18" t="s">
        <v>22</v>
      </c>
      <c r="F66" s="18">
        <v>1</v>
      </c>
      <c r="G66" s="26"/>
      <c r="H66" s="11"/>
      <c r="I66" s="26">
        <v>0.066</v>
      </c>
      <c r="J66" s="33">
        <f t="shared" si="7"/>
        <v>0.066</v>
      </c>
      <c r="K66" s="40"/>
      <c r="L66" s="40"/>
      <c r="M66" s="42"/>
    </row>
    <row r="67" ht="15" spans="1:13">
      <c r="A67" s="17"/>
      <c r="B67" s="18"/>
      <c r="C67" s="21"/>
      <c r="D67" s="27" t="s">
        <v>34</v>
      </c>
      <c r="E67" s="18"/>
      <c r="F67" s="18"/>
      <c r="G67" s="26"/>
      <c r="H67" s="11"/>
      <c r="I67" s="26"/>
      <c r="J67" s="5">
        <f>SUM(J64:J66)</f>
        <v>16</v>
      </c>
      <c r="K67" s="11"/>
      <c r="L67" s="5"/>
      <c r="M67" s="7"/>
    </row>
    <row r="68" ht="15" spans="1:13">
      <c r="A68" s="17"/>
      <c r="B68" s="18"/>
      <c r="C68" s="21"/>
      <c r="D68" s="27" t="s">
        <v>67</v>
      </c>
      <c r="E68" s="18"/>
      <c r="F68" s="18"/>
      <c r="G68" s="26"/>
      <c r="H68" s="11"/>
      <c r="I68" s="26"/>
      <c r="J68" s="5">
        <f>J67+J62+J52+J47</f>
        <v>269.282</v>
      </c>
      <c r="K68" s="11"/>
      <c r="L68" s="5"/>
      <c r="M68" s="7"/>
    </row>
    <row r="69" ht="15" spans="1:13">
      <c r="A69" s="17"/>
      <c r="B69" s="21">
        <v>10.03</v>
      </c>
      <c r="C69" s="28" t="s">
        <v>68</v>
      </c>
      <c r="D69" s="25"/>
      <c r="E69" s="18"/>
      <c r="F69" s="18"/>
      <c r="G69" s="26"/>
      <c r="H69" s="11"/>
      <c r="I69" s="26"/>
      <c r="J69" s="5"/>
      <c r="K69" s="11"/>
      <c r="L69" s="11"/>
      <c r="M69" s="7"/>
    </row>
    <row r="70" ht="15" spans="1:13">
      <c r="A70" s="17"/>
      <c r="B70" s="18" t="s">
        <v>69</v>
      </c>
      <c r="C70" s="19" t="s">
        <v>70</v>
      </c>
      <c r="D70" s="20"/>
      <c r="E70" s="21"/>
      <c r="F70" s="21"/>
      <c r="G70" s="22"/>
      <c r="H70" s="11"/>
      <c r="I70" s="5"/>
      <c r="J70" s="5"/>
      <c r="K70" s="11"/>
      <c r="L70" s="11"/>
      <c r="M70" s="7"/>
    </row>
    <row r="71" ht="15" spans="1:13">
      <c r="A71" s="23"/>
      <c r="B71" s="18"/>
      <c r="C71" s="25" t="s">
        <v>71</v>
      </c>
      <c r="D71" s="25" t="s">
        <v>72</v>
      </c>
      <c r="E71" s="18" t="s">
        <v>22</v>
      </c>
      <c r="F71" s="18">
        <v>1</v>
      </c>
      <c r="G71" s="26"/>
      <c r="H71" s="11"/>
      <c r="I71" s="26">
        <v>24.55</v>
      </c>
      <c r="J71" s="33">
        <f t="shared" ref="J71:J76" si="8">I71*F71</f>
        <v>24.55</v>
      </c>
      <c r="K71" s="40"/>
      <c r="L71" s="40"/>
      <c r="M71" s="41"/>
    </row>
    <row r="72" ht="15" spans="1:13">
      <c r="A72" s="23"/>
      <c r="B72" s="18"/>
      <c r="C72" s="25" t="s">
        <v>73</v>
      </c>
      <c r="D72" s="25" t="s">
        <v>72</v>
      </c>
      <c r="E72" s="18" t="s">
        <v>22</v>
      </c>
      <c r="F72" s="18">
        <v>1</v>
      </c>
      <c r="G72" s="26"/>
      <c r="H72" s="11"/>
      <c r="I72" s="26">
        <v>1.32</v>
      </c>
      <c r="J72" s="33">
        <f t="shared" si="8"/>
        <v>1.32</v>
      </c>
      <c r="K72" s="40"/>
      <c r="L72" s="40"/>
      <c r="M72" s="41"/>
    </row>
    <row r="73" ht="15" spans="1:13">
      <c r="A73" s="23"/>
      <c r="B73" s="18"/>
      <c r="C73" s="24" t="s">
        <v>27</v>
      </c>
      <c r="D73" s="25" t="s">
        <v>24</v>
      </c>
      <c r="E73" s="18" t="s">
        <v>22</v>
      </c>
      <c r="F73" s="18">
        <v>1</v>
      </c>
      <c r="G73" s="26"/>
      <c r="H73" s="11"/>
      <c r="I73" s="26">
        <v>0.64</v>
      </c>
      <c r="J73" s="33">
        <f t="shared" si="8"/>
        <v>0.64</v>
      </c>
      <c r="K73" s="40"/>
      <c r="L73" s="40"/>
      <c r="M73" s="41"/>
    </row>
    <row r="74" ht="15" spans="1:13">
      <c r="A74" s="23"/>
      <c r="B74" s="18"/>
      <c r="C74" s="24" t="s">
        <v>32</v>
      </c>
      <c r="D74" s="25" t="s">
        <v>33</v>
      </c>
      <c r="E74" s="18" t="s">
        <v>22</v>
      </c>
      <c r="F74" s="18">
        <v>1</v>
      </c>
      <c r="G74" s="26"/>
      <c r="H74" s="11"/>
      <c r="I74" s="26">
        <v>0.06</v>
      </c>
      <c r="J74" s="33">
        <f t="shared" si="8"/>
        <v>0.06</v>
      </c>
      <c r="K74" s="40"/>
      <c r="L74" s="40"/>
      <c r="M74" s="42"/>
    </row>
    <row r="75" ht="15" spans="1:13">
      <c r="A75" s="23"/>
      <c r="B75" s="18"/>
      <c r="C75" s="24" t="s">
        <v>30</v>
      </c>
      <c r="D75" s="25" t="s">
        <v>41</v>
      </c>
      <c r="E75" s="18" t="s">
        <v>22</v>
      </c>
      <c r="F75" s="18">
        <v>1</v>
      </c>
      <c r="G75" s="26"/>
      <c r="H75" s="11"/>
      <c r="I75" s="26">
        <v>0.2</v>
      </c>
      <c r="J75" s="33">
        <f t="shared" si="8"/>
        <v>0.2</v>
      </c>
      <c r="K75" s="40"/>
      <c r="L75" s="40"/>
      <c r="M75" s="42"/>
    </row>
    <row r="76" ht="15" spans="1:13">
      <c r="A76" s="23"/>
      <c r="B76" s="18"/>
      <c r="C76" s="24" t="s">
        <v>28</v>
      </c>
      <c r="D76" s="25" t="s">
        <v>29</v>
      </c>
      <c r="E76" s="18" t="s">
        <v>22</v>
      </c>
      <c r="F76" s="18">
        <v>1</v>
      </c>
      <c r="G76" s="26"/>
      <c r="H76" s="11"/>
      <c r="I76" s="26">
        <v>22.16</v>
      </c>
      <c r="J76" s="33">
        <f t="shared" si="8"/>
        <v>22.16</v>
      </c>
      <c r="K76" s="40"/>
      <c r="L76" s="40"/>
      <c r="M76" s="41"/>
    </row>
    <row r="77" ht="15" spans="1:13">
      <c r="A77" s="17"/>
      <c r="B77" s="18"/>
      <c r="C77" s="21"/>
      <c r="D77" s="27" t="s">
        <v>34</v>
      </c>
      <c r="E77" s="18"/>
      <c r="F77" s="18"/>
      <c r="G77" s="26"/>
      <c r="H77" s="11"/>
      <c r="I77" s="26"/>
      <c r="J77" s="5">
        <f>SUM(J71:J76)</f>
        <v>48.93</v>
      </c>
      <c r="K77" s="11"/>
      <c r="L77" s="5"/>
      <c r="M77" s="7"/>
    </row>
    <row r="78" ht="15" spans="1:13">
      <c r="A78" s="17"/>
      <c r="B78" s="18" t="s">
        <v>74</v>
      </c>
      <c r="C78" s="19" t="s">
        <v>75</v>
      </c>
      <c r="D78" s="20"/>
      <c r="E78" s="21"/>
      <c r="F78" s="21"/>
      <c r="G78" s="22"/>
      <c r="H78" s="11"/>
      <c r="I78" s="5"/>
      <c r="J78" s="5"/>
      <c r="K78" s="11"/>
      <c r="L78" s="11"/>
      <c r="M78" s="7"/>
    </row>
    <row r="79" ht="15" spans="1:13">
      <c r="A79" s="23"/>
      <c r="B79" s="18"/>
      <c r="C79" s="29" t="s">
        <v>76</v>
      </c>
      <c r="D79" s="34" t="s">
        <v>77</v>
      </c>
      <c r="E79" s="18" t="s">
        <v>22</v>
      </c>
      <c r="F79" s="18">
        <v>1</v>
      </c>
      <c r="G79" s="26"/>
      <c r="H79" s="11"/>
      <c r="I79" s="26">
        <v>6.72</v>
      </c>
      <c r="J79" s="33">
        <f t="shared" ref="J79:J81" si="9">I79*F79</f>
        <v>6.72</v>
      </c>
      <c r="K79" s="40"/>
      <c r="L79" s="40"/>
      <c r="M79" s="41"/>
    </row>
    <row r="80" ht="15" spans="1:13">
      <c r="A80" s="23"/>
      <c r="B80" s="18"/>
      <c r="C80" s="25" t="s">
        <v>39</v>
      </c>
      <c r="D80" s="34" t="s">
        <v>59</v>
      </c>
      <c r="E80" s="18" t="s">
        <v>22</v>
      </c>
      <c r="F80" s="18">
        <v>1</v>
      </c>
      <c r="G80" s="26"/>
      <c r="H80" s="11"/>
      <c r="I80" s="26">
        <v>1.073</v>
      </c>
      <c r="J80" s="33">
        <f t="shared" si="9"/>
        <v>1.073</v>
      </c>
      <c r="K80" s="40"/>
      <c r="L80" s="40"/>
      <c r="M80" s="41"/>
    </row>
    <row r="81" ht="15" spans="1:13">
      <c r="A81" s="23"/>
      <c r="B81" s="18"/>
      <c r="C81" s="25" t="s">
        <v>30</v>
      </c>
      <c r="D81" s="25" t="s">
        <v>41</v>
      </c>
      <c r="E81" s="18" t="s">
        <v>22</v>
      </c>
      <c r="F81" s="18">
        <v>1</v>
      </c>
      <c r="G81" s="26"/>
      <c r="H81" s="11"/>
      <c r="I81" s="26">
        <v>0.03</v>
      </c>
      <c r="J81" s="33">
        <f t="shared" si="9"/>
        <v>0.03</v>
      </c>
      <c r="K81" s="40"/>
      <c r="L81" s="40"/>
      <c r="M81" s="42"/>
    </row>
    <row r="82" ht="15" spans="1:13">
      <c r="A82" s="17"/>
      <c r="B82" s="18"/>
      <c r="C82" s="21"/>
      <c r="D82" s="27" t="s">
        <v>34</v>
      </c>
      <c r="E82" s="18"/>
      <c r="F82" s="18"/>
      <c r="G82" s="26"/>
      <c r="H82" s="11"/>
      <c r="I82" s="26"/>
      <c r="J82" s="5">
        <f>SUM(J79:J81)</f>
        <v>7.823</v>
      </c>
      <c r="K82" s="11"/>
      <c r="L82" s="5"/>
      <c r="M82" s="7"/>
    </row>
    <row r="83" ht="15" spans="1:13">
      <c r="A83" s="17"/>
      <c r="B83" s="18"/>
      <c r="C83" s="21"/>
      <c r="D83" s="27" t="s">
        <v>78</v>
      </c>
      <c r="E83" s="18"/>
      <c r="F83" s="18"/>
      <c r="G83" s="26"/>
      <c r="H83" s="11"/>
      <c r="I83" s="26"/>
      <c r="J83" s="5">
        <f>J82+J77</f>
        <v>56.753</v>
      </c>
      <c r="K83" s="11"/>
      <c r="L83" s="5"/>
      <c r="M83" s="7"/>
    </row>
    <row r="84" ht="14.25" spans="1:13">
      <c r="A84" s="17"/>
      <c r="B84" s="21">
        <v>10.04</v>
      </c>
      <c r="C84" s="45" t="s">
        <v>79</v>
      </c>
      <c r="D84" s="27"/>
      <c r="E84" s="21"/>
      <c r="F84" s="21"/>
      <c r="G84" s="22"/>
      <c r="H84" s="11"/>
      <c r="I84" s="22"/>
      <c r="J84" s="5"/>
      <c r="K84" s="11"/>
      <c r="L84" s="5"/>
      <c r="M84" s="7"/>
    </row>
    <row r="85" ht="15" spans="1:13">
      <c r="A85" s="46"/>
      <c r="B85" s="18" t="s">
        <v>80</v>
      </c>
      <c r="C85" s="29" t="s">
        <v>37</v>
      </c>
      <c r="D85" s="25" t="s">
        <v>58</v>
      </c>
      <c r="E85" s="47" t="s">
        <v>81</v>
      </c>
      <c r="F85" s="18">
        <v>2</v>
      </c>
      <c r="G85" s="26"/>
      <c r="H85" s="40"/>
      <c r="I85" s="26">
        <v>1.2</v>
      </c>
      <c r="J85" s="33">
        <f t="shared" ref="J85:J87" si="10">I85*F85</f>
        <v>2.4</v>
      </c>
      <c r="K85" s="40"/>
      <c r="L85" s="40"/>
      <c r="M85" s="43"/>
    </row>
    <row r="86" ht="15" spans="1:13">
      <c r="A86" s="17"/>
      <c r="B86" s="18" t="s">
        <v>82</v>
      </c>
      <c r="C86" s="29" t="s">
        <v>83</v>
      </c>
      <c r="D86" s="34" t="s">
        <v>59</v>
      </c>
      <c r="E86" s="47" t="s">
        <v>81</v>
      </c>
      <c r="F86" s="18">
        <v>2</v>
      </c>
      <c r="G86" s="26"/>
      <c r="H86" s="11"/>
      <c r="I86" s="26">
        <v>50.2</v>
      </c>
      <c r="J86" s="33">
        <f t="shared" si="10"/>
        <v>100.4</v>
      </c>
      <c r="K86" s="40"/>
      <c r="L86" s="40"/>
      <c r="M86" s="7"/>
    </row>
    <row r="87" ht="15" spans="1:13">
      <c r="A87" s="17"/>
      <c r="B87" s="18" t="s">
        <v>84</v>
      </c>
      <c r="C87" s="24" t="s">
        <v>30</v>
      </c>
      <c r="D87" s="25" t="s">
        <v>41</v>
      </c>
      <c r="E87" s="47" t="s">
        <v>81</v>
      </c>
      <c r="F87" s="18">
        <v>2</v>
      </c>
      <c r="G87" s="26"/>
      <c r="H87" s="11"/>
      <c r="I87" s="26">
        <v>0.38</v>
      </c>
      <c r="J87" s="33">
        <f t="shared" si="10"/>
        <v>0.76</v>
      </c>
      <c r="K87" s="40"/>
      <c r="L87" s="40"/>
      <c r="M87" s="42"/>
    </row>
    <row r="88" ht="15" spans="1:13">
      <c r="A88" s="17"/>
      <c r="B88" s="18"/>
      <c r="C88" s="21"/>
      <c r="D88" s="27" t="s">
        <v>85</v>
      </c>
      <c r="E88" s="18"/>
      <c r="F88" s="18"/>
      <c r="G88" s="26"/>
      <c r="H88" s="11"/>
      <c r="I88" s="26"/>
      <c r="J88" s="5">
        <f>SUM(J85:J87)</f>
        <v>103.56</v>
      </c>
      <c r="K88" s="11"/>
      <c r="L88" s="5"/>
      <c r="M88" s="7"/>
    </row>
    <row r="89" ht="14.25" spans="1:13">
      <c r="A89" s="17"/>
      <c r="B89" s="21">
        <v>10.05</v>
      </c>
      <c r="C89" s="45" t="s">
        <v>86</v>
      </c>
      <c r="D89" s="27"/>
      <c r="E89" s="21"/>
      <c r="F89" s="21"/>
      <c r="G89" s="22"/>
      <c r="H89" s="11"/>
      <c r="I89" s="22"/>
      <c r="J89" s="5"/>
      <c r="K89" s="11"/>
      <c r="L89" s="5"/>
      <c r="M89" s="7"/>
    </row>
    <row r="90" ht="15" spans="1:13">
      <c r="A90" s="17"/>
      <c r="B90" s="18" t="s">
        <v>87</v>
      </c>
      <c r="C90" s="24" t="s">
        <v>28</v>
      </c>
      <c r="D90" s="25" t="s">
        <v>88</v>
      </c>
      <c r="E90" s="18" t="s">
        <v>22</v>
      </c>
      <c r="F90" s="18">
        <v>1</v>
      </c>
      <c r="G90" s="26"/>
      <c r="H90" s="11"/>
      <c r="I90" s="26">
        <v>16.8</v>
      </c>
      <c r="J90" s="33">
        <f>I90*F90</f>
        <v>16.8</v>
      </c>
      <c r="K90" s="40"/>
      <c r="L90" s="40"/>
      <c r="M90" s="7"/>
    </row>
    <row r="91" ht="15" spans="1:13">
      <c r="A91" s="17"/>
      <c r="B91" s="18" t="s">
        <v>89</v>
      </c>
      <c r="C91" s="25" t="s">
        <v>30</v>
      </c>
      <c r="D91" s="25" t="s">
        <v>41</v>
      </c>
      <c r="E91" s="18" t="s">
        <v>22</v>
      </c>
      <c r="F91" s="18">
        <v>1</v>
      </c>
      <c r="G91" s="26"/>
      <c r="H91" s="11"/>
      <c r="I91" s="26">
        <v>0.12</v>
      </c>
      <c r="J91" s="33">
        <f>I91*F91</f>
        <v>0.12</v>
      </c>
      <c r="K91" s="40"/>
      <c r="L91" s="40"/>
      <c r="M91" s="42"/>
    </row>
    <row r="92" ht="15" spans="1:13">
      <c r="A92" s="17"/>
      <c r="B92" s="18"/>
      <c r="C92" s="21"/>
      <c r="D92" s="27" t="s">
        <v>90</v>
      </c>
      <c r="E92" s="18"/>
      <c r="F92" s="18"/>
      <c r="G92" s="26"/>
      <c r="H92" s="11"/>
      <c r="I92" s="26"/>
      <c r="J92" s="5">
        <f>SUM(J90:J91)</f>
        <v>16.92</v>
      </c>
      <c r="K92" s="11"/>
      <c r="L92" s="5"/>
      <c r="M92" s="7"/>
    </row>
    <row r="93" ht="15" spans="1:13">
      <c r="A93" s="17"/>
      <c r="B93" s="48"/>
      <c r="C93" s="49"/>
      <c r="D93" s="50"/>
      <c r="E93" s="48"/>
      <c r="F93" s="48"/>
      <c r="G93" s="51"/>
      <c r="H93" s="52"/>
      <c r="I93" s="51"/>
      <c r="J93" s="54"/>
      <c r="K93" s="52"/>
      <c r="L93" s="54"/>
      <c r="M93" s="55"/>
    </row>
    <row r="94" ht="15" spans="1:13">
      <c r="A94" s="53"/>
      <c r="B94" s="48"/>
      <c r="C94" s="49"/>
      <c r="D94" s="49" t="s">
        <v>91</v>
      </c>
      <c r="E94" s="48"/>
      <c r="F94" s="48"/>
      <c r="G94" s="51"/>
      <c r="H94" s="52"/>
      <c r="I94" s="51"/>
      <c r="J94" s="54">
        <f>J83+J68+J36+J88+J92</f>
        <v>725.187</v>
      </c>
      <c r="K94" s="51"/>
      <c r="L94" s="54"/>
      <c r="M94" s="55"/>
    </row>
  </sheetData>
  <mergeCells count="11">
    <mergeCell ref="A1:M1"/>
    <mergeCell ref="G2:H2"/>
    <mergeCell ref="I2:J2"/>
    <mergeCell ref="K2:L2"/>
    <mergeCell ref="A2:A3"/>
    <mergeCell ref="B2:B3"/>
    <mergeCell ref="C2:C3"/>
    <mergeCell ref="D2:D3"/>
    <mergeCell ref="E2:E3"/>
    <mergeCell ref="F2:F3"/>
    <mergeCell ref="M2:M3"/>
  </mergeCells>
  <conditionalFormatting sqref="L15">
    <cfRule type="cellIs" dxfId="0" priority="5" stopIfTrue="1" operator="equal">
      <formula>0</formula>
    </cfRule>
  </conditionalFormatting>
  <conditionalFormatting sqref="J20">
    <cfRule type="cellIs" dxfId="0" priority="28" stopIfTrue="1" operator="equal">
      <formula>0</formula>
    </cfRule>
  </conditionalFormatting>
  <conditionalFormatting sqref="L20">
    <cfRule type="cellIs" dxfId="0" priority="6" stopIfTrue="1" operator="equal">
      <formula>0</formula>
    </cfRule>
  </conditionalFormatting>
  <conditionalFormatting sqref="J30">
    <cfRule type="cellIs" dxfId="0" priority="27" stopIfTrue="1" operator="equal">
      <formula>0</formula>
    </cfRule>
  </conditionalFormatting>
  <conditionalFormatting sqref="L30">
    <cfRule type="cellIs" dxfId="0" priority="7" stopIfTrue="1" operator="equal">
      <formula>0</formula>
    </cfRule>
  </conditionalFormatting>
  <conditionalFormatting sqref="L47">
    <cfRule type="cellIs" dxfId="0" priority="9" stopIfTrue="1" operator="equal">
      <formula>0</formula>
    </cfRule>
  </conditionalFormatting>
  <conditionalFormatting sqref="J52">
    <cfRule type="cellIs" dxfId="0" priority="22" stopIfTrue="1" operator="equal">
      <formula>0</formula>
    </cfRule>
  </conditionalFormatting>
  <conditionalFormatting sqref="L52">
    <cfRule type="cellIs" dxfId="0" priority="10" stopIfTrue="1" operator="equal">
      <formula>0</formula>
    </cfRule>
  </conditionalFormatting>
  <conditionalFormatting sqref="J62">
    <cfRule type="cellIs" dxfId="0" priority="21" stopIfTrue="1" operator="equal">
      <formula>0</formula>
    </cfRule>
  </conditionalFormatting>
  <conditionalFormatting sqref="L62">
    <cfRule type="cellIs" dxfId="0" priority="11" stopIfTrue="1" operator="equal">
      <formula>0</formula>
    </cfRule>
  </conditionalFormatting>
  <conditionalFormatting sqref="J77">
    <cfRule type="cellIs" dxfId="0" priority="25" stopIfTrue="1" operator="equal">
      <formula>0</formula>
    </cfRule>
  </conditionalFormatting>
  <conditionalFormatting sqref="L77">
    <cfRule type="cellIs" dxfId="0" priority="4" stopIfTrue="1" operator="equal">
      <formula>0</formula>
    </cfRule>
  </conditionalFormatting>
  <conditionalFormatting sqref="J90">
    <cfRule type="cellIs" dxfId="0" priority="2" stopIfTrue="1" operator="equal">
      <formula>0</formula>
    </cfRule>
  </conditionalFormatting>
  <conditionalFormatting sqref="J91">
    <cfRule type="cellIs" dxfId="0" priority="1" stopIfTrue="1" operator="equal">
      <formula>0</formula>
    </cfRule>
  </conditionalFormatting>
  <conditionalFormatting sqref="J7:J14">
    <cfRule type="cellIs" dxfId="0" priority="29" stopIfTrue="1" operator="equal">
      <formula>0</formula>
    </cfRule>
  </conditionalFormatting>
  <conditionalFormatting sqref="J32:J34">
    <cfRule type="cellIs" dxfId="0" priority="19" stopIfTrue="1" operator="equal">
      <formula>0</formula>
    </cfRule>
  </conditionalFormatting>
  <conditionalFormatting sqref="J35:J36">
    <cfRule type="cellIs" dxfId="0" priority="26" stopIfTrue="1" operator="equal">
      <formula>0</formula>
    </cfRule>
  </conditionalFormatting>
  <conditionalFormatting sqref="J39:J46">
    <cfRule type="cellIs" dxfId="0" priority="18" stopIfTrue="1" operator="equal">
      <formula>0</formula>
    </cfRule>
  </conditionalFormatting>
  <conditionalFormatting sqref="J49:J51">
    <cfRule type="cellIs" dxfId="0" priority="17" stopIfTrue="1" operator="equal">
      <formula>0</formula>
    </cfRule>
  </conditionalFormatting>
  <conditionalFormatting sqref="J54:J61">
    <cfRule type="cellIs" dxfId="0" priority="16" stopIfTrue="1" operator="equal">
      <formula>0</formula>
    </cfRule>
  </conditionalFormatting>
  <conditionalFormatting sqref="J64:J66">
    <cfRule type="cellIs" dxfId="0" priority="15" stopIfTrue="1" operator="equal">
      <formula>0</formula>
    </cfRule>
  </conditionalFormatting>
  <conditionalFormatting sqref="J67:J69">
    <cfRule type="cellIs" dxfId="0" priority="20" stopIfTrue="1" operator="equal">
      <formula>0</formula>
    </cfRule>
  </conditionalFormatting>
  <conditionalFormatting sqref="J71:J76">
    <cfRule type="cellIs" dxfId="0" priority="14" stopIfTrue="1" operator="equal">
      <formula>0</formula>
    </cfRule>
  </conditionalFormatting>
  <conditionalFormatting sqref="J85:J87">
    <cfRule type="cellIs" dxfId="0" priority="3" stopIfTrue="1" operator="equal">
      <formula>0</formula>
    </cfRule>
  </conditionalFormatting>
  <conditionalFormatting sqref="L35:L36">
    <cfRule type="cellIs" dxfId="0" priority="8" stopIfTrue="1" operator="equal">
      <formula>0</formula>
    </cfRule>
  </conditionalFormatting>
  <conditionalFormatting sqref="L67:L68">
    <cfRule type="cellIs" dxfId="0" priority="12" stopIfTrue="1" operator="equal">
      <formula>0</formula>
    </cfRule>
  </conditionalFormatting>
  <conditionalFormatting sqref="I78:J78 J15 I70:J70 I6:J6 I21:J21 I16:J16 I31:J31">
    <cfRule type="cellIs" dxfId="0" priority="31" stopIfTrue="1" operator="equal">
      <formula>0</formula>
    </cfRule>
  </conditionalFormatting>
  <conditionalFormatting sqref="J17:J19 J79:J81 J22:J29">
    <cfRule type="cellIs" dxfId="0" priority="30" stopIfTrue="1" operator="equal">
      <formula>0</formula>
    </cfRule>
  </conditionalFormatting>
  <conditionalFormatting sqref="I63:J63 J47 I38:J38 I53:J53 I48:J48">
    <cfRule type="cellIs" dxfId="0" priority="23" stopIfTrue="1" operator="equal">
      <formula>0</formula>
    </cfRule>
  </conditionalFormatting>
  <conditionalFormatting sqref="J82:J84 J88:J89">
    <cfRule type="cellIs" dxfId="0" priority="24" stopIfTrue="1" operator="equal">
      <formula>0</formula>
    </cfRule>
  </conditionalFormatting>
  <conditionalFormatting sqref="L82:L84 J92:J94 L92:L94 L88:L89">
    <cfRule type="cellIs" dxfId="0" priority="13" stopIfTrue="1" operator="equal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夜雨</cp:lastModifiedBy>
  <dcterms:created xsi:type="dcterms:W3CDTF">2023-03-20T07:44:00Z</dcterms:created>
  <dcterms:modified xsi:type="dcterms:W3CDTF">2023-03-20T10:11:07Z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8E2A49DDEB8E4D4DAB6609551E02DC57</vt:lpwstr>
  </property>
  <property fmtid="{D5CDD505-2E9C-101B-9397-08002B2CF9AE}" pid="3" name="KSOProductBuildVer">
    <vt:lpwstr>2052-11.1.0.13703</vt:lpwstr>
  </property>
</Properties>
</file>